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_Arbeitsbereiche\5_Publikationen\2_Internet\01-Tabellen\11-Verkehr\1-Motorfahrzeuge\"/>
    </mc:Choice>
  </mc:AlternateContent>
  <bookViews>
    <workbookView xWindow="0" yWindow="0" windowWidth="23040" windowHeight="9195"/>
  </bookViews>
  <sheets>
    <sheet name="Steckbrief" sheetId="1" r:id="rId1"/>
    <sheet name="Zeitreihe" sheetId="5" r:id="rId2"/>
    <sheet name="Anwohnerparkkarten Stadt Basel " sheetId="3" r:id="rId3"/>
  </sheets>
  <definedNames>
    <definedName name="_xlnm._FilterDatabase" localSheetId="2" hidden="1">'Anwohnerparkkarten Stadt Basel '!$I$1:$I$61</definedName>
    <definedName name="_xlnm._FilterDatabase" localSheetId="1" hidden="1">Zeitreihe!$I$1:$I$33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L8" i="5"/>
  <c r="M8" i="5" s="1"/>
  <c r="L21" i="5"/>
  <c r="L17" i="5"/>
  <c r="L12" i="3" l="1"/>
  <c r="L18" i="3"/>
  <c r="L13" i="5"/>
  <c r="L13" i="3"/>
  <c r="L17" i="3"/>
  <c r="L50" i="3"/>
  <c r="L15" i="3"/>
  <c r="L20" i="3"/>
  <c r="L10" i="3"/>
  <c r="L11" i="3"/>
  <c r="L30" i="3"/>
  <c r="L40" i="3"/>
  <c r="L16" i="3"/>
  <c r="L14" i="3"/>
  <c r="L11" i="5" l="1"/>
  <c r="L10" i="5" s="1"/>
  <c r="L39" i="3"/>
  <c r="L19" i="3"/>
  <c r="L9" i="3"/>
  <c r="K21" i="5" l="1"/>
  <c r="K13" i="5" l="1"/>
  <c r="K14" i="3"/>
  <c r="K17" i="5"/>
  <c r="K15" i="3"/>
  <c r="K17" i="3"/>
  <c r="K16" i="3"/>
  <c r="K18" i="3"/>
  <c r="K30" i="3"/>
  <c r="K50" i="3"/>
  <c r="K40" i="3"/>
  <c r="K20" i="3"/>
  <c r="K10" i="3"/>
  <c r="K11" i="3"/>
  <c r="K13" i="3"/>
  <c r="K12" i="3"/>
  <c r="F17" i="5"/>
  <c r="K11" i="5" l="1"/>
  <c r="K10" i="5" s="1"/>
  <c r="K39" i="3"/>
  <c r="K19" i="3"/>
  <c r="K9" i="3"/>
  <c r="F21" i="5"/>
  <c r="G21" i="5"/>
  <c r="H21" i="5"/>
  <c r="I21" i="5"/>
  <c r="J21" i="5"/>
  <c r="M21" i="5"/>
  <c r="E21" i="5"/>
  <c r="D21" i="5"/>
  <c r="D17" i="5"/>
  <c r="E13" i="5" l="1"/>
  <c r="D13" i="5"/>
  <c r="G13" i="5"/>
  <c r="I13" i="5"/>
  <c r="J13" i="5"/>
  <c r="F13" i="5"/>
  <c r="H13" i="5"/>
  <c r="M13" i="5"/>
  <c r="M17" i="5"/>
  <c r="I17" i="5"/>
  <c r="H17" i="5" l="1"/>
  <c r="J17" i="5"/>
  <c r="G17" i="5"/>
  <c r="E17" i="5"/>
  <c r="H50" i="3" l="1"/>
  <c r="H40" i="3"/>
  <c r="F40" i="3"/>
  <c r="G40" i="3"/>
  <c r="E50" i="3"/>
  <c r="D50" i="3"/>
  <c r="G50" i="3"/>
  <c r="J50" i="3"/>
  <c r="I50" i="3"/>
  <c r="F50" i="3"/>
  <c r="E40" i="3"/>
  <c r="I40" i="3"/>
  <c r="D40" i="3"/>
  <c r="J40" i="3"/>
  <c r="J18" i="3"/>
  <c r="J17" i="3"/>
  <c r="J16" i="3"/>
  <c r="J15" i="3"/>
  <c r="J14" i="3"/>
  <c r="J13" i="3"/>
  <c r="J12" i="3"/>
  <c r="J11" i="3"/>
  <c r="J10" i="3"/>
  <c r="I18" i="3"/>
  <c r="I17" i="3"/>
  <c r="I16" i="3"/>
  <c r="I15" i="3"/>
  <c r="I14" i="3"/>
  <c r="I13" i="3"/>
  <c r="I12" i="3"/>
  <c r="I11" i="3"/>
  <c r="I10" i="3"/>
  <c r="H18" i="3"/>
  <c r="H17" i="3"/>
  <c r="H16" i="3"/>
  <c r="H15" i="3"/>
  <c r="H14" i="3"/>
  <c r="H13" i="3"/>
  <c r="H12" i="3"/>
  <c r="H11" i="3"/>
  <c r="H10" i="3"/>
  <c r="G18" i="3"/>
  <c r="G17" i="3"/>
  <c r="G16" i="3"/>
  <c r="G15" i="3"/>
  <c r="G14" i="3"/>
  <c r="G13" i="3"/>
  <c r="G12" i="3"/>
  <c r="G11" i="3"/>
  <c r="G10" i="3"/>
  <c r="F18" i="3"/>
  <c r="F17" i="3"/>
  <c r="F16" i="3"/>
  <c r="F15" i="3"/>
  <c r="F14" i="3"/>
  <c r="F13" i="3"/>
  <c r="F12" i="3"/>
  <c r="F11" i="3"/>
  <c r="F10" i="3"/>
  <c r="E18" i="3"/>
  <c r="E17" i="3"/>
  <c r="E16" i="3"/>
  <c r="E15" i="3"/>
  <c r="E14" i="3"/>
  <c r="E13" i="3"/>
  <c r="E12" i="3"/>
  <c r="E11" i="3"/>
  <c r="E10" i="3"/>
  <c r="D17" i="3"/>
  <c r="D16" i="3"/>
  <c r="D15" i="3"/>
  <c r="D14" i="3"/>
  <c r="D13" i="3"/>
  <c r="D12" i="3"/>
  <c r="D11" i="3"/>
  <c r="D10" i="3"/>
  <c r="D30" i="3"/>
  <c r="E30" i="3"/>
  <c r="F30" i="3"/>
  <c r="G30" i="3"/>
  <c r="H30" i="3"/>
  <c r="I30" i="3"/>
  <c r="J30" i="3"/>
  <c r="G39" i="3" l="1"/>
  <c r="D9" i="3"/>
  <c r="I11" i="5"/>
  <c r="I10" i="5" s="1"/>
  <c r="H39" i="3"/>
  <c r="J11" i="5"/>
  <c r="J10" i="5" s="1"/>
  <c r="D11" i="5"/>
  <c r="D10" i="5" s="1"/>
  <c r="F11" i="5"/>
  <c r="F10" i="5" s="1"/>
  <c r="G11" i="5"/>
  <c r="G10" i="5" s="1"/>
  <c r="E11" i="5"/>
  <c r="E10" i="5" s="1"/>
  <c r="H11" i="5"/>
  <c r="H10" i="5" s="1"/>
  <c r="J9" i="3"/>
  <c r="F39" i="3"/>
  <c r="E39" i="3"/>
  <c r="F9" i="3"/>
  <c r="G9" i="3"/>
  <c r="H9" i="3"/>
  <c r="I9" i="3"/>
  <c r="E9" i="3"/>
  <c r="J39" i="3"/>
  <c r="I39" i="3"/>
  <c r="D39" i="3"/>
  <c r="D20" i="3"/>
  <c r="D19" i="3" s="1"/>
  <c r="H20" i="3"/>
  <c r="H19" i="3" s="1"/>
  <c r="J20" i="3"/>
  <c r="J19" i="3" s="1"/>
  <c r="I20" i="3"/>
  <c r="I19" i="3" s="1"/>
  <c r="F20" i="3"/>
  <c r="F19" i="3" s="1"/>
  <c r="G20" i="3"/>
  <c r="G19" i="3" s="1"/>
  <c r="E20" i="3"/>
  <c r="E19" i="3" s="1"/>
  <c r="M10" i="3" l="1"/>
  <c r="M17" i="3" l="1"/>
  <c r="M11" i="3"/>
  <c r="M18" i="3"/>
  <c r="M15" i="3"/>
  <c r="M12" i="3"/>
  <c r="M14" i="3"/>
  <c r="M16" i="3"/>
  <c r="M13" i="3"/>
  <c r="M20" i="3"/>
  <c r="M30" i="3"/>
  <c r="M40" i="3"/>
  <c r="M50" i="3"/>
  <c r="M11" i="5" l="1"/>
  <c r="M10" i="5" s="1"/>
  <c r="M9" i="3"/>
  <c r="M39" i="3"/>
  <c r="M19" i="3"/>
  <c r="E8" i="5"/>
  <c r="F8" i="5" s="1"/>
  <c r="G8" i="5" s="1"/>
  <c r="H8" i="5" s="1"/>
  <c r="I8" i="5" s="1"/>
  <c r="J8" i="5" l="1"/>
  <c r="E8" i="3"/>
  <c r="F8" i="3" s="1"/>
  <c r="G8" i="3" s="1"/>
  <c r="H8" i="3" s="1"/>
  <c r="I8" i="3" s="1"/>
  <c r="K8" i="5" l="1"/>
  <c r="J8" i="3"/>
  <c r="K8" i="3" l="1"/>
  <c r="L8" i="3" s="1"/>
  <c r="M8" i="3" s="1"/>
</calcChain>
</file>

<file path=xl/sharedStrings.xml><?xml version="1.0" encoding="utf-8"?>
<sst xmlns="http://schemas.openxmlformats.org/spreadsheetml/2006/main" count="89" uniqueCount="58">
  <si>
    <t>Präsidialdepartement des Kantons Basel-Stadt</t>
  </si>
  <si>
    <t>Statistisches Amt</t>
  </si>
  <si>
    <t>Publikationsort:</t>
  </si>
  <si>
    <t>Internetseite des Statistischen Amtes des Kantons Basel-Stadt</t>
  </si>
  <si>
    <t>Erläuterungen:</t>
  </si>
  <si>
    <t>Erhebungsart:</t>
  </si>
  <si>
    <t>Datenquelle:</t>
  </si>
  <si>
    <t>Verfügbarkeit:</t>
  </si>
  <si>
    <t>Letzte Aktualisierung:</t>
  </si>
  <si>
    <t>Nächste Aktualisierung:</t>
  </si>
  <si>
    <t>Zitiervorschlag [Quelle]:</t>
  </si>
  <si>
    <t>Weitere Auskünfte:</t>
  </si>
  <si>
    <t>Irma Rodiqi</t>
  </si>
  <si>
    <t>Kevin Zaugg</t>
  </si>
  <si>
    <t>irma.rodiqi@bs.ch</t>
  </si>
  <si>
    <t>kevin.zaugg@bs.ch</t>
  </si>
  <si>
    <t>+41 61 267 87 31</t>
  </si>
  <si>
    <t>+41 61 267 87 18</t>
  </si>
  <si>
    <t>Statistisches Amt des Kantons Basel-Stadt, Parkkarten</t>
  </si>
  <si>
    <t>Stadt Basel</t>
  </si>
  <si>
    <t>Riehen</t>
  </si>
  <si>
    <t>Vormittagskarte</t>
  </si>
  <si>
    <t>Nachmittagskarte</t>
  </si>
  <si>
    <t>Tageskarte</t>
  </si>
  <si>
    <t>Seit 2013; jährlich</t>
  </si>
  <si>
    <t>Stichtag:</t>
  </si>
  <si>
    <t>31. Dezember</t>
  </si>
  <si>
    <t>Wohnsitzzone</t>
  </si>
  <si>
    <t>Jahresbewilligung</t>
  </si>
  <si>
    <t>Monatsbewilligung</t>
  </si>
  <si>
    <t>Alle Bewilligungen</t>
  </si>
  <si>
    <t>Parkkarten</t>
  </si>
  <si>
    <r>
      <t>Parkkarten seit 2013</t>
    </r>
    <r>
      <rPr>
        <vertAlign val="superscript"/>
        <sz val="9"/>
        <rFont val="Arial Black"/>
        <family val="2"/>
      </rPr>
      <t>1</t>
    </r>
  </si>
  <si>
    <t>Daten öffentlicher Organe</t>
  </si>
  <si>
    <r>
      <t>Besucherparkkarte</t>
    </r>
    <r>
      <rPr>
        <b/>
        <vertAlign val="superscript"/>
        <sz val="9"/>
        <rFont val="Arial"/>
        <family val="2"/>
      </rPr>
      <t>3</t>
    </r>
  </si>
  <si>
    <r>
      <t>Gewerbeparkkarte</t>
    </r>
    <r>
      <rPr>
        <b/>
        <vertAlign val="superscript"/>
        <sz val="9"/>
        <rFont val="Arial"/>
        <family val="2"/>
      </rPr>
      <t>4</t>
    </r>
  </si>
  <si>
    <r>
      <t>Pendlerparkkarte</t>
    </r>
    <r>
      <rPr>
        <b/>
        <vertAlign val="superscript"/>
        <sz val="9"/>
        <rFont val="Arial"/>
        <family val="2"/>
      </rPr>
      <t>5</t>
    </r>
  </si>
  <si>
    <r>
      <t>Spezialparkkarten</t>
    </r>
    <r>
      <rPr>
        <b/>
        <vertAlign val="superscript"/>
        <sz val="9"/>
        <rFont val="Arial"/>
        <family val="2"/>
      </rPr>
      <t>6</t>
    </r>
  </si>
  <si>
    <r>
      <t>Anwohnerparkkarten Stadt Basel seit 2013</t>
    </r>
    <r>
      <rPr>
        <vertAlign val="superscript"/>
        <sz val="9"/>
        <rFont val="Arial Black"/>
        <family val="2"/>
      </rPr>
      <t>1</t>
    </r>
  </si>
  <si>
    <r>
      <t>Angrenzende Zone</t>
    </r>
    <r>
      <rPr>
        <vertAlign val="superscript"/>
        <sz val="9"/>
        <rFont val="Arial"/>
        <family val="2"/>
      </rPr>
      <t>2</t>
    </r>
  </si>
  <si>
    <t>Kartentyp, Zone</t>
  </si>
  <si>
    <t>Regio (in BS ausgegeben)</t>
  </si>
  <si>
    <t>Regio (in BL ausgegeben)</t>
  </si>
  <si>
    <r>
      <rPr>
        <vertAlign val="superscript"/>
        <sz val="8"/>
        <rFont val="Arial"/>
        <family val="2"/>
      </rPr>
      <t>1</t>
    </r>
    <r>
      <rPr>
        <sz val="9"/>
        <rFont val="Arial"/>
        <family val="2"/>
      </rPr>
      <t xml:space="preserve">Gültige Parkkarten per 31. Dezember. Die Anwohnerparkkarte berechtigt zum zeitlich unbeschränkten Parkieren in der Blauen Zone im vermerkten Postleitzahlkreis; Parkraumbewirtschaftung vor 2016 noch nicht vollständig umgesetzt, einige Parkkarten noch nicht verfügbar und weitere noch nicht flächendeckend notwendig. </t>
    </r>
    <r>
      <rPr>
        <vertAlign val="superscript"/>
        <sz val="8"/>
        <rFont val="Arial"/>
        <family val="2"/>
      </rPr>
      <t>2</t>
    </r>
    <r>
      <rPr>
        <sz val="9"/>
        <rFont val="Arial"/>
        <family val="2"/>
      </rPr>
      <t xml:space="preserve">Zweite Anwohnerparkkarte für einen angrenzenden Postleitzahlkreis, der auf derselben Rheinseite liegt. Der Postleitzahlkreis 4051 (Innenstadt) kann nicht als zweite Karte (angrenzende Zone) erworben werden. </t>
    </r>
    <r>
      <rPr>
        <vertAlign val="superscript"/>
        <sz val="9"/>
        <rFont val="Arial"/>
        <family val="2"/>
      </rPr>
      <t/>
    </r>
  </si>
  <si>
    <t>…</t>
  </si>
  <si>
    <t>Kantonspolizei Basel-Stadt</t>
  </si>
  <si>
    <r>
      <t>Spitex</t>
    </r>
    <r>
      <rPr>
        <vertAlign val="superscript"/>
        <sz val="9"/>
        <rFont val="Arial"/>
        <family val="2"/>
      </rPr>
      <t>7</t>
    </r>
  </si>
  <si>
    <r>
      <t>Anwohnerparkkarte</t>
    </r>
    <r>
      <rPr>
        <b/>
        <vertAlign val="superscript"/>
        <sz val="9"/>
        <rFont val="Arial"/>
        <family val="2"/>
      </rPr>
      <t>2</t>
    </r>
  </si>
  <si>
    <r>
      <t>Arzt im Dienst</t>
    </r>
    <r>
      <rPr>
        <vertAlign val="superscript"/>
        <sz val="9"/>
        <rFont val="Arial"/>
        <family val="2"/>
      </rPr>
      <t>7</t>
    </r>
  </si>
  <si>
    <r>
      <t>Behindertenparkkarte</t>
    </r>
    <r>
      <rPr>
        <vertAlign val="superscript"/>
        <sz val="9"/>
        <rFont val="Arial"/>
        <family val="2"/>
      </rPr>
      <t>8</t>
    </r>
  </si>
  <si>
    <r>
      <t>Blaulicht-Organisationen</t>
    </r>
    <r>
      <rPr>
        <vertAlign val="superscript"/>
        <sz val="9"/>
        <rFont val="Arial"/>
        <family val="2"/>
      </rPr>
      <t>9</t>
    </r>
  </si>
  <si>
    <r>
      <t>Marktfahrer</t>
    </r>
    <r>
      <rPr>
        <vertAlign val="superscript"/>
        <sz val="9"/>
        <rFont val="Arial"/>
        <family val="2"/>
      </rPr>
      <t>9</t>
    </r>
  </si>
  <si>
    <t>Kartentyp</t>
  </si>
  <si>
    <t>t11.1.11</t>
  </si>
  <si>
    <t>Frühling 2024</t>
  </si>
  <si>
    <r>
      <t>Carsharing</t>
    </r>
    <r>
      <rPr>
        <vertAlign val="superscript"/>
        <sz val="9"/>
        <rFont val="Arial"/>
        <family val="2"/>
      </rPr>
      <t>10</t>
    </r>
  </si>
  <si>
    <r>
      <rPr>
        <vertAlign val="superscript"/>
        <sz val="8"/>
        <rFont val="Arial"/>
        <family val="2"/>
      </rPr>
      <t>1</t>
    </r>
    <r>
      <rPr>
        <sz val="9"/>
        <rFont val="Arial"/>
        <family val="2"/>
      </rPr>
      <t xml:space="preserve">Gültige Parkkarten per 31. Dezember; Ausnahme: Besucherparkkarten und Gewerbeparkkarten, die in BL ausgegeben wurden (im gesamten Jahr verkaufte Parkkarten). Parkraumbewirtschaftung vor 2016 noch nicht vollständig umgesetzt, einige Parkkarten noch nicht verfügbar und weitere noch nicht flächendeckend notwendig. </t>
    </r>
    <r>
      <rPr>
        <vertAlign val="superscript"/>
        <sz val="8"/>
        <rFont val="Arial"/>
        <family val="2"/>
      </rPr>
      <t>2</t>
    </r>
    <r>
      <rPr>
        <sz val="9"/>
        <rFont val="Arial"/>
        <family val="2"/>
      </rPr>
      <t xml:space="preserve">Die Anwohnerparkkarte der Stadt Basel berechtigt zum zeitlich unbeschränkten Parkieren in der Blauen Zone im Postleitzahlkreis des Wohnsitzes, bzw. als zweite Anwohnerparkkarte in einem angrenzenden Postleitzahlkreis (Ausnahme 4051), der auf derselben Rheinseite liegt; es werden Monats- und Jahreskarten gezählt. Die Anwohnerparkkarte Riehen ist jeweils fünf Jahre gültig. In Bettingen stehen gebührenfreie Parkplätze zur Verfügung. </t>
    </r>
    <r>
      <rPr>
        <vertAlign val="superscript"/>
        <sz val="8"/>
        <rFont val="Arial"/>
        <family val="2"/>
      </rPr>
      <t>3</t>
    </r>
    <r>
      <rPr>
        <sz val="9"/>
        <rFont val="Arial"/>
        <family val="2"/>
      </rPr>
      <t xml:space="preserve">Die Besucherparkkarte berechtigt zum Parkieren in allen Blauen Zonen in Basel und Riehen; es kann zwischen einer Halbtagesparkkarte und einer Tagesparkkarte gewählt werden. Für der Berechnung des Totals werden die Halbtageskarten halb angerechnet, die Ganztageskarten ganz. </t>
    </r>
    <r>
      <rPr>
        <vertAlign val="superscript"/>
        <sz val="8"/>
        <rFont val="Arial"/>
        <family val="2"/>
      </rPr>
      <t>4</t>
    </r>
    <r>
      <rPr>
        <sz val="9"/>
        <rFont val="Arial"/>
        <family val="2"/>
      </rPr>
      <t xml:space="preserve">Die Gewerbeparkkarte berechtigt Handwerks- und Gewerbebetriebe, Servicemonteure sowie Cateringbetriebe zum zeitlich unbeschränkten Parkieren in der Blauen Zone in gebührenfreien und -pflichtigen Parkplätzen, auf welchen ein Parkieren von mind. 90 Minuten erlaubt ist, sowie im Parkverbot bis max. 4 Stunden für die Dauer der externen Arbeitsverrichtung, sofern die Ausübung der Tätigkeiten an wechselnden Standorten umfangreiches oder schweres Werkzeug, Ersatzteile oder Arbeitsmaterial oder eine im Fahrzeug montierte Werkstatteinrichtung benötigt werden, sodass das Parkieren des Transportfahrzeugs ausserhalb der Gehdistanz nicht zumutbar ist. Die Gewerbeparkkarten sind entweder in der Stadt Basel oder regional (BS und BL) gültig. Die Regiokarten wurden am 1.1.2015 eingeführt. </t>
    </r>
    <r>
      <rPr>
        <vertAlign val="superscript"/>
        <sz val="8"/>
        <rFont val="Arial"/>
        <family val="2"/>
      </rPr>
      <t>5</t>
    </r>
    <r>
      <rPr>
        <sz val="9"/>
        <rFont val="Arial"/>
        <family val="2"/>
      </rPr>
      <t xml:space="preserve">In der Stadt Basel ansässige Firmen können eine Pendlerparkkarte für Mitarbeitende ihres Betriebs für den PLZ-Kreis des Geschäftsdomizils bzw. der jeweiligen Niederlassung oder einen daran angrenzenden PLZ-Kreis (Ausnahme 4051, gleiche Rheinseite) erwerben. Die Pendlerparkkarte Riehen wurde erst 2014 eingeführt. </t>
    </r>
    <r>
      <rPr>
        <vertAlign val="superscript"/>
        <sz val="8"/>
        <rFont val="Arial"/>
        <family val="2"/>
      </rPr>
      <t>6</t>
    </r>
    <r>
      <rPr>
        <sz val="9"/>
        <rFont val="Arial"/>
        <family val="2"/>
      </rPr>
      <t xml:space="preserve">Sämtliche Spezialkarten können sowohl als Monats- als auch als Jahresparkkarten bezogen werden, ausser jene für Marktfahrer, welche es nur als Jahresparkkarte gibt. </t>
    </r>
    <r>
      <rPr>
        <vertAlign val="superscript"/>
        <sz val="8"/>
        <rFont val="Arial"/>
        <family val="2"/>
      </rPr>
      <t>7</t>
    </r>
    <r>
      <rPr>
        <sz val="9"/>
        <rFont val="Arial"/>
        <family val="2"/>
      </rPr>
      <t xml:space="preserve">Die Parkkarten «Arzt im Dienst» und «Spitex» wurden per 1.8.2016 in die Parkraumbewirtschaftungsverordnung aufgenommen und haben gleichzeitig eine Gebührenerhöhung erfahren. </t>
    </r>
    <r>
      <rPr>
        <vertAlign val="superscript"/>
        <sz val="8"/>
        <rFont val="Arial"/>
        <family val="2"/>
      </rPr>
      <t>8</t>
    </r>
    <r>
      <rPr>
        <sz val="9"/>
        <rFont val="Arial"/>
        <family val="2"/>
      </rPr>
      <t xml:space="preserve">Die Behindertenparkkarte wird auf eine gehbehinderte Person oder auf eine Organisation kostenlos ausgestellt und ist nicht übertragbar. Die Parkierungserleichterungen gelten nur soweit, als in der zumutbaren Gehdistanz des Abstellplatzes keine freien, zur zeitlich unbeschränkten allgemeinen Benützung offen stehenden Parkflächen zur Verfügung stehen, auch wenn diese gebührenpflichtig sind. Systemwechsel ab 2016, Zahlen vorher nicht vergleichbar. </t>
    </r>
    <r>
      <rPr>
        <vertAlign val="superscript"/>
        <sz val="8"/>
        <rFont val="Arial"/>
        <family val="2"/>
      </rPr>
      <t>9</t>
    </r>
    <r>
      <rPr>
        <sz val="9"/>
        <rFont val="Arial"/>
        <family val="2"/>
      </rPr>
      <t xml:space="preserve">Einführung am 1.8.2016. </t>
    </r>
    <r>
      <rPr>
        <vertAlign val="superscript"/>
        <sz val="8"/>
        <rFont val="Arial"/>
        <family val="2"/>
      </rPr>
      <t>10</t>
    </r>
    <r>
      <rPr>
        <sz val="9"/>
        <rFont val="Arial"/>
        <family val="2"/>
      </rPr>
      <t xml:space="preserve">Einführung am 1.8.2016; 2022 gab es keine Anbieter von Carsharing-Modellen, welche zum Bezug solcher Parkkarten berechtigt wären. </t>
    </r>
  </si>
  <si>
    <t>28. März 2023 (Daten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</si>
</sst>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0;&quot;–&quot;;@"/>
  </numFmts>
  <fonts count="15" x14ac:knownFonts="1">
    <font>
      <sz val="11"/>
      <color theme="1"/>
      <name val="Calibri"/>
      <family val="2"/>
      <scheme val="minor"/>
    </font>
    <font>
      <sz val="10"/>
      <name val="Arial"/>
      <family val="2"/>
    </font>
    <font>
      <sz val="8"/>
      <name val="Arial"/>
      <family val="2"/>
    </font>
    <font>
      <b/>
      <sz val="11"/>
      <name val="Arial"/>
      <family val="2"/>
    </font>
    <font>
      <b/>
      <sz val="10"/>
      <name val="Arial"/>
      <family val="2"/>
    </font>
    <font>
      <sz val="10"/>
      <name val="Arial Black"/>
      <family val="2"/>
    </font>
    <font>
      <u/>
      <sz val="11"/>
      <color theme="10"/>
      <name val="Calibri"/>
      <family val="2"/>
      <scheme val="minor"/>
    </font>
    <font>
      <sz val="10"/>
      <color rgb="FF00B0F0"/>
      <name val="Arial"/>
      <family val="2"/>
    </font>
    <font>
      <vertAlign val="superscript"/>
      <sz val="10"/>
      <name val="Arial Black"/>
      <family val="2"/>
    </font>
    <font>
      <vertAlign val="superscript"/>
      <sz val="9"/>
      <name val="Arial Black"/>
      <family val="2"/>
    </font>
    <font>
      <sz val="10"/>
      <color theme="1"/>
      <name val="Arial"/>
      <family val="2"/>
    </font>
    <font>
      <vertAlign val="superscript"/>
      <sz val="9"/>
      <name val="Arial"/>
      <family val="2"/>
    </font>
    <font>
      <sz val="9"/>
      <name val="Arial"/>
      <family val="2"/>
    </font>
    <font>
      <vertAlign val="superscript"/>
      <sz val="8"/>
      <name val="Arial"/>
      <family val="2"/>
    </font>
    <font>
      <b/>
      <vertAlign val="superscript"/>
      <sz val="9"/>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6" fillId="0" borderId="0" applyNumberFormat="0" applyFill="0" applyBorder="0" applyAlignment="0" applyProtection="0"/>
  </cellStyleXfs>
  <cellXfs count="83">
    <xf numFmtId="0" fontId="0" fillId="0" borderId="0" xfId="0"/>
    <xf numFmtId="0" fontId="1" fillId="0" borderId="0" xfId="1" applyFont="1" applyAlignment="1">
      <alignment wrapText="1"/>
    </xf>
    <xf numFmtId="0" fontId="1" fillId="0" borderId="0" xfId="1" applyFont="1" applyFill="1" applyAlignment="1">
      <alignment wrapText="1"/>
    </xf>
    <xf numFmtId="0" fontId="5" fillId="0" borderId="0" xfId="1" applyFont="1" applyAlignment="1">
      <alignment wrapText="1"/>
    </xf>
    <xf numFmtId="0" fontId="5" fillId="0" borderId="0" xfId="1" applyFont="1" applyBorder="1" applyAlignment="1">
      <alignment horizontal="left"/>
    </xf>
    <xf numFmtId="0" fontId="5" fillId="0" borderId="0" xfId="1" applyFont="1" applyBorder="1" applyAlignment="1">
      <alignment wrapText="1"/>
    </xf>
    <xf numFmtId="0" fontId="1" fillId="0" borderId="0" xfId="1" applyFont="1" applyAlignment="1">
      <alignment vertical="center" wrapText="1"/>
    </xf>
    <xf numFmtId="0" fontId="1" fillId="2" borderId="0" xfId="1" applyFont="1" applyFill="1" applyBorder="1" applyAlignment="1">
      <alignment vertical="center" wrapText="1"/>
    </xf>
    <xf numFmtId="0" fontId="1" fillId="2" borderId="0" xfId="1" applyFont="1" applyFill="1" applyBorder="1" applyAlignment="1">
      <alignment horizontal="left" vertical="center" wrapText="1"/>
    </xf>
    <xf numFmtId="0" fontId="1" fillId="0" borderId="0" xfId="1" applyFont="1" applyBorder="1" applyAlignment="1">
      <alignment horizontal="right" vertical="center" wrapText="1"/>
    </xf>
    <xf numFmtId="0" fontId="1" fillId="0" borderId="0" xfId="1" applyFont="1" applyAlignment="1">
      <alignment horizontal="left" vertical="center" wrapText="1"/>
    </xf>
    <xf numFmtId="0" fontId="1" fillId="0" borderId="1" xfId="1" applyFont="1" applyBorder="1" applyAlignment="1">
      <alignment horizontal="right" vertical="center" wrapText="1"/>
    </xf>
    <xf numFmtId="0" fontId="1" fillId="0" borderId="1" xfId="1" applyFont="1" applyBorder="1" applyAlignment="1">
      <alignment horizontal="left" vertical="center" wrapText="1"/>
    </xf>
    <xf numFmtId="0" fontId="4" fillId="0" borderId="0" xfId="1" applyFont="1" applyBorder="1" applyAlignment="1">
      <alignment horizontal="left" vertical="center" wrapText="1"/>
    </xf>
    <xf numFmtId="0" fontId="1" fillId="0" borderId="0" xfId="1" applyFont="1" applyAlignment="1">
      <alignment horizontal="right" vertical="center" wrapText="1"/>
    </xf>
    <xf numFmtId="164" fontId="1" fillId="0" borderId="0" xfId="1" applyNumberFormat="1" applyFont="1" applyBorder="1" applyAlignment="1">
      <alignment horizontal="right" vertical="center" wrapText="1"/>
    </xf>
    <xf numFmtId="0" fontId="1" fillId="0" borderId="0" xfId="1" applyFont="1" applyAlignment="1">
      <alignment horizontal="left" vertical="top" wrapText="1"/>
    </xf>
    <xf numFmtId="0" fontId="1" fillId="0" borderId="0" xfId="1" applyFont="1" applyBorder="1" applyAlignment="1">
      <alignment horizontal="left" vertical="top" wrapText="1"/>
    </xf>
    <xf numFmtId="0" fontId="1" fillId="0" borderId="0" xfId="1" applyFont="1" applyBorder="1" applyAlignment="1">
      <alignment horizontal="right" vertical="top" wrapText="1"/>
    </xf>
    <xf numFmtId="0" fontId="1" fillId="0" borderId="0" xfId="1" applyFont="1" applyAlignment="1">
      <alignment vertical="top" wrapText="1"/>
    </xf>
    <xf numFmtId="0" fontId="1" fillId="0" borderId="0" xfId="1" applyFont="1" applyFill="1" applyBorder="1" applyAlignment="1">
      <alignment horizontal="left" vertical="top" wrapText="1"/>
    </xf>
    <xf numFmtId="0" fontId="1" fillId="0" borderId="0" xfId="1" applyFont="1" applyAlignment="1">
      <alignment horizontal="right" vertical="top" wrapText="1"/>
    </xf>
    <xf numFmtId="0" fontId="1" fillId="0" borderId="0" xfId="1" applyFont="1" applyFill="1" applyAlignment="1">
      <alignment horizontal="left" vertical="top" wrapText="1"/>
    </xf>
    <xf numFmtId="0" fontId="1" fillId="0" borderId="1" xfId="1" applyFont="1" applyFill="1" applyBorder="1" applyAlignment="1">
      <alignment horizontal="left" vertical="top" wrapText="1"/>
    </xf>
    <xf numFmtId="0" fontId="1" fillId="0" borderId="1" xfId="1" applyFont="1" applyFill="1" applyBorder="1" applyAlignment="1">
      <alignment horizontal="right" vertical="center" wrapText="1"/>
    </xf>
    <xf numFmtId="164" fontId="1" fillId="0" borderId="0" xfId="1" applyNumberFormat="1" applyFont="1" applyBorder="1" applyAlignment="1">
      <alignment horizontal="left" vertical="center" wrapText="1"/>
    </xf>
    <xf numFmtId="164" fontId="1" fillId="0" borderId="0" xfId="2" applyNumberFormat="1" applyFont="1" applyBorder="1" applyAlignment="1">
      <alignment horizontal="left" vertical="top" wrapText="1"/>
    </xf>
    <xf numFmtId="164" fontId="1" fillId="0" borderId="0" xfId="3" applyNumberFormat="1" applyFont="1" applyBorder="1" applyAlignment="1">
      <alignment horizontal="left" vertical="top" wrapText="1"/>
    </xf>
    <xf numFmtId="164" fontId="1" fillId="0" borderId="0" xfId="1" quotePrefix="1" applyNumberFormat="1" applyFont="1" applyBorder="1" applyAlignment="1">
      <alignment horizontal="left" vertical="top" wrapText="1"/>
    </xf>
    <xf numFmtId="0" fontId="7" fillId="0" borderId="0" xfId="1" applyFont="1" applyAlignment="1">
      <alignment vertical="center"/>
    </xf>
    <xf numFmtId="0" fontId="8" fillId="0" borderId="0" xfId="1" applyFont="1" applyAlignment="1">
      <alignment horizontal="left" vertical="center" wrapText="1"/>
    </xf>
    <xf numFmtId="0" fontId="5" fillId="0" borderId="0" xfId="1" applyFont="1" applyFill="1" applyAlignment="1">
      <alignment wrapText="1"/>
    </xf>
    <xf numFmtId="0" fontId="5" fillId="0" borderId="0" xfId="1" applyFont="1" applyFill="1" applyBorder="1" applyAlignment="1">
      <alignment wrapText="1"/>
    </xf>
    <xf numFmtId="0" fontId="1" fillId="0" borderId="0" xfId="1" applyFont="1" applyFill="1" applyBorder="1" applyAlignment="1">
      <alignment vertical="center" wrapText="1"/>
    </xf>
    <xf numFmtId="0" fontId="1" fillId="2" borderId="0" xfId="1" applyFont="1" applyFill="1" applyAlignment="1">
      <alignment vertical="center" wrapText="1"/>
    </xf>
    <xf numFmtId="0" fontId="1" fillId="0" borderId="0" xfId="1" applyFont="1" applyFill="1" applyAlignment="1">
      <alignment vertical="center" wrapText="1"/>
    </xf>
    <xf numFmtId="0" fontId="1" fillId="0" borderId="0" xfId="0" applyFont="1" applyFill="1" applyBorder="1" applyAlignment="1">
      <alignment horizontal="right" vertical="center" wrapText="1"/>
    </xf>
    <xf numFmtId="0" fontId="1" fillId="0" borderId="0" xfId="0" applyFont="1" applyFill="1" applyAlignment="1">
      <alignmen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right" vertical="center" wrapText="1"/>
    </xf>
    <xf numFmtId="0" fontId="1" fillId="0" borderId="0" xfId="1" applyFont="1" applyFill="1" applyAlignment="1">
      <alignment vertical="top" wrapText="1"/>
    </xf>
    <xf numFmtId="0" fontId="1" fillId="0" borderId="0" xfId="1" applyFont="1" applyFill="1" applyBorder="1" applyAlignment="1">
      <alignment horizontal="right" vertical="top"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wrapText="1"/>
    </xf>
    <xf numFmtId="0" fontId="12" fillId="0" borderId="4" xfId="0" applyFont="1" applyBorder="1" applyAlignment="1">
      <alignment horizontal="left" vertical="center" wrapText="1"/>
    </xf>
    <xf numFmtId="0" fontId="1" fillId="0" borderId="0" xfId="1" applyFont="1" applyFill="1" applyBorder="1" applyAlignment="1">
      <alignment horizontal="left" vertical="top" wrapText="1" indent="1"/>
    </xf>
    <xf numFmtId="0" fontId="4" fillId="0" borderId="0" xfId="1" applyFont="1" applyFill="1" applyAlignment="1">
      <alignmen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right" vertical="center" wrapText="1"/>
    </xf>
    <xf numFmtId="3" fontId="4" fillId="3" borderId="0"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0" fillId="0" borderId="1" xfId="0" applyFont="1" applyBorder="1" applyAlignment="1">
      <alignment horizontal="right" vertical="top"/>
    </xf>
    <xf numFmtId="164" fontId="4" fillId="3" borderId="0" xfId="0" applyNumberFormat="1" applyFont="1" applyFill="1" applyBorder="1" applyAlignment="1">
      <alignment horizontal="right" vertical="center" wrapText="1"/>
    </xf>
    <xf numFmtId="164" fontId="1" fillId="0" borderId="0" xfId="0" applyNumberFormat="1" applyFont="1" applyFill="1" applyBorder="1" applyAlignment="1">
      <alignment horizontal="right" vertical="top" wrapText="1"/>
    </xf>
    <xf numFmtId="0" fontId="1" fillId="0" borderId="1" xfId="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4" fontId="1"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0" fontId="1" fillId="0" borderId="0" xfId="1" quotePrefix="1" applyFont="1" applyFill="1" applyBorder="1" applyAlignment="1">
      <alignment horizontal="left" vertical="top" wrapText="1" indent="1"/>
    </xf>
    <xf numFmtId="0" fontId="1" fillId="0" borderId="0" xfId="1" applyFont="1" applyFill="1" applyBorder="1" applyAlignment="1">
      <alignment vertical="top" wrapText="1"/>
    </xf>
    <xf numFmtId="3" fontId="1" fillId="3" borderId="0" xfId="0" applyNumberFormat="1" applyFont="1" applyFill="1" applyBorder="1" applyAlignment="1">
      <alignment horizontal="right" vertical="top" wrapText="1"/>
    </xf>
    <xf numFmtId="3" fontId="1" fillId="0" borderId="0" xfId="0" applyNumberFormat="1" applyFont="1" applyFill="1" applyBorder="1" applyAlignment="1">
      <alignment horizontal="right" vertical="top" wrapText="1"/>
    </xf>
    <xf numFmtId="0" fontId="1" fillId="0" borderId="1" xfId="1" quotePrefix="1" applyFont="1" applyFill="1" applyBorder="1" applyAlignment="1">
      <alignment horizontal="left" vertical="top" wrapText="1" indent="1"/>
    </xf>
    <xf numFmtId="0" fontId="1" fillId="0" borderId="1" xfId="1" applyFont="1" applyFill="1" applyBorder="1" applyAlignment="1">
      <alignment horizontal="left" vertical="top" wrapText="1" indent="1"/>
    </xf>
    <xf numFmtId="0" fontId="2" fillId="0" borderId="3" xfId="1" applyFont="1" applyBorder="1" applyAlignment="1">
      <alignment horizontal="left" vertical="center" wrapText="1"/>
    </xf>
    <xf numFmtId="164" fontId="1" fillId="0" borderId="0" xfId="1" applyNumberFormat="1" applyFont="1" applyBorder="1" applyAlignment="1">
      <alignment horizontal="left" vertical="top" wrapText="1"/>
    </xf>
    <xf numFmtId="164" fontId="1" fillId="0" borderId="0" xfId="1" quotePrefix="1" applyNumberFormat="1" applyFont="1" applyFill="1" applyBorder="1" applyAlignment="1">
      <alignment horizontal="left" vertical="top" wrapText="1"/>
    </xf>
    <xf numFmtId="164" fontId="1" fillId="0" borderId="0" xfId="1" applyNumberFormat="1" applyFont="1" applyFill="1" applyBorder="1" applyAlignment="1">
      <alignment horizontal="left" vertical="top" wrapText="1"/>
    </xf>
    <xf numFmtId="164" fontId="1" fillId="0" borderId="0" xfId="1" quotePrefix="1" applyNumberFormat="1" applyFont="1" applyBorder="1" applyAlignment="1">
      <alignment horizontal="left" vertical="top" wrapText="1"/>
    </xf>
    <xf numFmtId="164" fontId="1" fillId="0" borderId="1" xfId="1" applyNumberFormat="1" applyFont="1" applyFill="1" applyBorder="1" applyAlignment="1">
      <alignment horizontal="left" vertical="top" wrapText="1"/>
    </xf>
    <xf numFmtId="0" fontId="0" fillId="0" borderId="1" xfId="0" applyBorder="1" applyAlignment="1">
      <alignment horizontal="left" vertical="top" wrapText="1"/>
    </xf>
    <xf numFmtId="0" fontId="2" fillId="0" borderId="0" xfId="1" applyFont="1" applyAlignment="1">
      <alignment horizontal="left" wrapText="1" indent="1"/>
    </xf>
    <xf numFmtId="0" fontId="3" fillId="0" borderId="0" xfId="1" applyFont="1" applyBorder="1" applyAlignment="1">
      <alignment horizontal="left" wrapText="1" indent="1"/>
    </xf>
    <xf numFmtId="0" fontId="4" fillId="0" borderId="0" xfId="1" applyFont="1" applyBorder="1" applyAlignment="1">
      <alignment horizontal="left" wrapText="1" indent="1"/>
    </xf>
    <xf numFmtId="0" fontId="5" fillId="0" borderId="0" xfId="1" applyFont="1" applyBorder="1" applyAlignment="1">
      <alignment horizontal="right" wrapText="1"/>
    </xf>
    <xf numFmtId="0" fontId="1" fillId="0" borderId="1" xfId="1" applyFont="1" applyFill="1" applyBorder="1" applyAlignment="1">
      <alignment horizontal="right" vertical="center" wrapText="1"/>
    </xf>
    <xf numFmtId="0" fontId="1" fillId="0" borderId="2" xfId="1" applyFont="1" applyFill="1" applyBorder="1" applyAlignment="1">
      <alignment horizontal="right" vertical="center" wrapText="1"/>
    </xf>
    <xf numFmtId="0" fontId="2" fillId="0" borderId="0" xfId="1" applyFont="1" applyFill="1" applyAlignment="1">
      <alignment horizontal="left" wrapText="1" indent="1"/>
    </xf>
    <xf numFmtId="0" fontId="3" fillId="0" borderId="0" xfId="1" applyFont="1" applyFill="1" applyBorder="1" applyAlignment="1">
      <alignment horizontal="left" wrapText="1" indent="1"/>
    </xf>
    <xf numFmtId="0" fontId="5" fillId="0" borderId="0" xfId="1" applyFont="1" applyFill="1" applyBorder="1" applyAlignment="1">
      <alignment horizontal="right" vertical="top" wrapText="1"/>
    </xf>
    <xf numFmtId="0" fontId="0" fillId="0" borderId="0" xfId="0" applyAlignment="1"/>
    <xf numFmtId="0" fontId="12" fillId="0" borderId="0" xfId="0" applyFont="1" applyAlignment="1">
      <alignment horizontal="left" vertical="top" wrapText="1"/>
    </xf>
  </cellXfs>
  <cellStyles count="4">
    <cellStyle name="Hyperlink 2" xfId="3"/>
    <cellStyle name="Link" xfId="2" builtinId="8"/>
    <cellStyle name="Standard" xfId="0" builtinId="0"/>
    <cellStyle name="Standard 3" xfId="1"/>
  </cellStyles>
  <dxfs count="6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67665" cy="61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67665" cy="61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142875</xdr:rowOff>
    </xdr:from>
    <xdr:to>
      <xdr:col>1</xdr:col>
      <xdr:colOff>47625</xdr:colOff>
      <xdr:row>3</xdr:row>
      <xdr:rowOff>47625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400" y="142875"/>
          <a:ext cx="367665" cy="613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vin.zaugg@bs.ch" TargetMode="External"/><Relationship Id="rId1" Type="http://schemas.openxmlformats.org/officeDocument/2006/relationships/hyperlink" Target="mailto:irma.rodiqi@bs.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 customWidth="1"/>
    <col min="2" max="2" width="24.28515625" style="1" customWidth="1"/>
    <col min="3" max="3" width="1.42578125" style="1" customWidth="1"/>
    <col min="4" max="4" width="25.28515625" style="1" customWidth="1"/>
    <col min="5" max="5" width="2.85546875" style="1" customWidth="1"/>
    <col min="6" max="6" width="25.28515625" style="1" customWidth="1"/>
    <col min="7" max="16384" width="10.85546875" style="1"/>
  </cols>
  <sheetData>
    <row r="1" spans="1:6" ht="33" customHeight="1" x14ac:dyDescent="0.2">
      <c r="B1" s="72" t="s">
        <v>0</v>
      </c>
      <c r="C1" s="72"/>
      <c r="D1" s="72"/>
    </row>
    <row r="2" spans="1:6" ht="16.5" customHeight="1" x14ac:dyDescent="0.25">
      <c r="B2" s="73" t="s">
        <v>1</v>
      </c>
      <c r="C2" s="74"/>
      <c r="D2" s="74"/>
    </row>
    <row r="3" spans="1:6" ht="6.75" customHeight="1" x14ac:dyDescent="0.2">
      <c r="A3" s="2"/>
    </row>
    <row r="4" spans="1:6" ht="16.899999999999999" customHeight="1" x14ac:dyDescent="0.2"/>
    <row r="5" spans="1:6" s="3" customFormat="1" ht="16.5" customHeight="1" x14ac:dyDescent="0.3">
      <c r="B5" s="4" t="s">
        <v>53</v>
      </c>
      <c r="C5" s="5"/>
      <c r="D5" s="75" t="s">
        <v>31</v>
      </c>
      <c r="E5" s="75"/>
      <c r="F5" s="75"/>
    </row>
    <row r="6" spans="1:6" s="6" customFormat="1" ht="2.25" customHeight="1" x14ac:dyDescent="0.25">
      <c r="B6" s="7"/>
      <c r="C6" s="7"/>
      <c r="D6" s="8"/>
      <c r="E6" s="8"/>
      <c r="F6" s="8"/>
    </row>
    <row r="7" spans="1:6" s="6" customFormat="1" ht="17.100000000000001" customHeight="1" x14ac:dyDescent="0.25">
      <c r="B7" s="9"/>
      <c r="D7" s="76" t="s">
        <v>2</v>
      </c>
      <c r="E7" s="76"/>
      <c r="F7" s="76"/>
    </row>
    <row r="8" spans="1:6" s="10" customFormat="1" ht="16.5" customHeight="1" x14ac:dyDescent="0.25">
      <c r="B8" s="11"/>
      <c r="C8" s="12"/>
      <c r="D8" s="77" t="s">
        <v>3</v>
      </c>
      <c r="E8" s="77"/>
      <c r="F8" s="77"/>
    </row>
    <row r="9" spans="1:6" s="10" customFormat="1" ht="18.75" customHeight="1" x14ac:dyDescent="0.25">
      <c r="B9" s="13" t="s">
        <v>4</v>
      </c>
      <c r="C9" s="14"/>
      <c r="D9" s="15"/>
      <c r="E9" s="15"/>
      <c r="F9" s="15"/>
    </row>
    <row r="10" spans="1:6" s="19" customFormat="1" ht="15" customHeight="1" x14ac:dyDescent="0.25">
      <c r="B10" s="17" t="s">
        <v>5</v>
      </c>
      <c r="C10" s="18"/>
      <c r="D10" s="66" t="s">
        <v>33</v>
      </c>
      <c r="E10" s="66"/>
      <c r="F10" s="66"/>
    </row>
    <row r="11" spans="1:6" s="19" customFormat="1" ht="15" customHeight="1" x14ac:dyDescent="0.25">
      <c r="B11" s="17" t="s">
        <v>6</v>
      </c>
      <c r="C11" s="18"/>
      <c r="D11" s="66" t="s">
        <v>45</v>
      </c>
      <c r="E11" s="66"/>
      <c r="F11" s="66"/>
    </row>
    <row r="12" spans="1:6" s="19" customFormat="1" ht="15" customHeight="1" x14ac:dyDescent="0.25">
      <c r="B12" s="17" t="s">
        <v>25</v>
      </c>
      <c r="C12" s="18"/>
      <c r="D12" s="67" t="s">
        <v>26</v>
      </c>
      <c r="E12" s="68"/>
      <c r="F12" s="68"/>
    </row>
    <row r="13" spans="1:6" s="19" customFormat="1" ht="15" customHeight="1" x14ac:dyDescent="0.25">
      <c r="B13" s="17" t="s">
        <v>7</v>
      </c>
      <c r="C13" s="18"/>
      <c r="D13" s="66" t="s">
        <v>24</v>
      </c>
      <c r="E13" s="66"/>
      <c r="F13" s="66"/>
    </row>
    <row r="14" spans="1:6" s="19" customFormat="1" ht="15" customHeight="1" x14ac:dyDescent="0.25">
      <c r="B14" s="20" t="s">
        <v>8</v>
      </c>
      <c r="C14" s="21"/>
      <c r="D14" s="69" t="s">
        <v>57</v>
      </c>
      <c r="E14" s="66"/>
      <c r="F14" s="66"/>
    </row>
    <row r="15" spans="1:6" s="16" customFormat="1" ht="15" customHeight="1" x14ac:dyDescent="0.25">
      <c r="B15" s="22" t="s">
        <v>9</v>
      </c>
      <c r="C15" s="21"/>
      <c r="D15" s="69" t="s">
        <v>54</v>
      </c>
      <c r="E15" s="66"/>
      <c r="F15" s="66"/>
    </row>
    <row r="16" spans="1:6" s="10" customFormat="1" ht="22.15" customHeight="1" x14ac:dyDescent="0.25">
      <c r="B16" s="23" t="s">
        <v>10</v>
      </c>
      <c r="C16" s="24"/>
      <c r="D16" s="70" t="s">
        <v>18</v>
      </c>
      <c r="E16" s="71"/>
      <c r="F16" s="71"/>
    </row>
    <row r="17" spans="2:6" ht="18.75" customHeight="1" x14ac:dyDescent="0.2">
      <c r="B17" s="13" t="s">
        <v>11</v>
      </c>
      <c r="C17" s="14"/>
      <c r="D17" s="25" t="s">
        <v>12</v>
      </c>
      <c r="E17" s="25"/>
      <c r="F17" s="25" t="s">
        <v>13</v>
      </c>
    </row>
    <row r="18" spans="2:6" ht="15" customHeight="1" x14ac:dyDescent="0.2">
      <c r="B18" s="17"/>
      <c r="C18" s="9"/>
      <c r="D18" s="26" t="s">
        <v>14</v>
      </c>
      <c r="E18" s="26"/>
      <c r="F18" s="27" t="s">
        <v>15</v>
      </c>
    </row>
    <row r="19" spans="2:6" ht="18.75" customHeight="1" thickBot="1" x14ac:dyDescent="0.25">
      <c r="B19" s="17"/>
      <c r="C19" s="9"/>
      <c r="D19" s="28" t="s">
        <v>16</v>
      </c>
      <c r="E19" s="17"/>
      <c r="F19" s="28" t="s">
        <v>17</v>
      </c>
    </row>
    <row r="20" spans="2:6" ht="22.5" customHeight="1" x14ac:dyDescent="0.2">
      <c r="B20" s="65"/>
      <c r="C20" s="65"/>
      <c r="D20" s="65"/>
      <c r="E20" s="65"/>
      <c r="F20" s="65"/>
    </row>
    <row r="21" spans="2:6" ht="12.75" customHeight="1" x14ac:dyDescent="0.2">
      <c r="B21" s="29"/>
      <c r="D21" s="10"/>
      <c r="E21" s="10"/>
      <c r="F21" s="10"/>
    </row>
    <row r="22" spans="2:6" ht="12.75" customHeight="1" x14ac:dyDescent="0.2">
      <c r="D22" s="10"/>
      <c r="E22" s="10"/>
      <c r="F22" s="10"/>
    </row>
    <row r="23" spans="2:6" ht="12.75" customHeight="1" x14ac:dyDescent="0.2">
      <c r="D23" s="30"/>
      <c r="E23" s="30"/>
      <c r="F23" s="30"/>
    </row>
    <row r="24" spans="2:6" ht="12.75" customHeight="1" x14ac:dyDescent="0.2">
      <c r="D24" s="10"/>
      <c r="E24" s="10"/>
      <c r="F24" s="10"/>
    </row>
  </sheetData>
  <mergeCells count="14">
    <mergeCell ref="D10:F10"/>
    <mergeCell ref="B1:D1"/>
    <mergeCell ref="B2:D2"/>
    <mergeCell ref="D5:F5"/>
    <mergeCell ref="D7:F7"/>
    <mergeCell ref="D8:F8"/>
    <mergeCell ref="B20:D20"/>
    <mergeCell ref="E20:F20"/>
    <mergeCell ref="D11:F11"/>
    <mergeCell ref="D12:F12"/>
    <mergeCell ref="D13:F13"/>
    <mergeCell ref="D14:F14"/>
    <mergeCell ref="D15:F15"/>
    <mergeCell ref="D16:F16"/>
  </mergeCells>
  <hyperlinks>
    <hyperlink ref="D18" r:id="rId1"/>
    <hyperlink ref="F18" r:id="rId2"/>
  </hyperlinks>
  <pageMargins left="0" right="0.59055118110236227" top="0" bottom="0.39370078740157483" header="0" footer="0.39370078740157483"/>
  <pageSetup paperSize="9" orientation="portrait" verticalDpi="4294967292"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Normal="100" workbookViewId="0">
      <pane ySplit="8" topLeftCell="A9" activePane="bottomLeft" state="frozen"/>
      <selection pane="bottomLeft" activeCell="B5" sqref="B5"/>
    </sheetView>
  </sheetViews>
  <sheetFormatPr baseColWidth="10" defaultColWidth="10.85546875" defaultRowHeight="17.100000000000001" customHeight="1" x14ac:dyDescent="0.2"/>
  <cols>
    <col min="1" max="1" width="6.85546875" style="2" customWidth="1"/>
    <col min="2" max="2" width="22.28515625" style="2" customWidth="1"/>
    <col min="3" max="3" width="1.42578125" style="2" customWidth="1"/>
    <col min="4" max="13" width="16.7109375" style="2" customWidth="1"/>
    <col min="14" max="16384" width="10.85546875" style="2"/>
  </cols>
  <sheetData>
    <row r="1" spans="1:13" ht="33" customHeight="1" x14ac:dyDescent="0.2">
      <c r="B1" s="78" t="s">
        <v>0</v>
      </c>
      <c r="C1" s="78"/>
      <c r="D1" s="78"/>
      <c r="E1" s="78"/>
      <c r="F1" s="78"/>
      <c r="G1" s="78"/>
      <c r="H1" s="78"/>
      <c r="I1" s="78"/>
      <c r="J1" s="78"/>
      <c r="K1" s="78"/>
      <c r="L1" s="78"/>
      <c r="M1" s="78"/>
    </row>
    <row r="2" spans="1:13" ht="16.5" customHeight="1" x14ac:dyDescent="0.25">
      <c r="B2" s="79" t="s">
        <v>1</v>
      </c>
      <c r="C2" s="79"/>
      <c r="D2" s="79"/>
      <c r="E2" s="79"/>
      <c r="F2" s="79"/>
      <c r="G2" s="79"/>
      <c r="H2" s="79"/>
      <c r="I2" s="79"/>
      <c r="J2" s="79"/>
      <c r="K2" s="79"/>
      <c r="L2" s="79"/>
      <c r="M2" s="79"/>
    </row>
    <row r="3" spans="1:13" ht="6.75" customHeight="1" x14ac:dyDescent="0.2"/>
    <row r="4" spans="1:13" ht="17.100000000000001" customHeight="1" x14ac:dyDescent="0.2">
      <c r="G4" s="54"/>
      <c r="H4" s="54"/>
      <c r="I4" s="54"/>
      <c r="J4" s="54"/>
      <c r="K4" s="54"/>
      <c r="L4" s="54"/>
      <c r="M4" s="54"/>
    </row>
    <row r="5" spans="1:13" s="31" customFormat="1" ht="17.100000000000001" customHeight="1" x14ac:dyDescent="0.3">
      <c r="B5" s="4" t="s">
        <v>53</v>
      </c>
      <c r="C5" s="32"/>
      <c r="D5" s="80" t="s">
        <v>32</v>
      </c>
      <c r="E5" s="81"/>
      <c r="F5" s="81"/>
      <c r="G5" s="81"/>
      <c r="H5" s="81"/>
      <c r="I5" s="81"/>
      <c r="J5" s="81"/>
      <c r="K5" s="81"/>
      <c r="L5" s="81"/>
      <c r="M5" s="81"/>
    </row>
    <row r="6" spans="1:13" s="35" customFormat="1" ht="2.25" customHeight="1" x14ac:dyDescent="0.25">
      <c r="A6" s="33"/>
      <c r="B6" s="7"/>
      <c r="C6" s="7"/>
      <c r="D6" s="7"/>
      <c r="E6" s="7"/>
      <c r="F6" s="7"/>
      <c r="G6" s="7"/>
      <c r="H6" s="7"/>
      <c r="I6" s="7"/>
      <c r="J6" s="7"/>
      <c r="K6" s="34"/>
      <c r="L6" s="34"/>
      <c r="M6" s="34"/>
    </row>
    <row r="7" spans="1:13" s="35" customFormat="1" ht="6.75" customHeight="1" x14ac:dyDescent="0.25"/>
    <row r="8" spans="1:13" s="37" customFormat="1" ht="17.100000000000001" customHeight="1" x14ac:dyDescent="0.25">
      <c r="A8" s="36"/>
      <c r="B8" s="50" t="s">
        <v>52</v>
      </c>
      <c r="C8" s="51"/>
      <c r="D8" s="52">
        <v>2013</v>
      </c>
      <c r="E8" s="52">
        <f>D8+1</f>
        <v>2014</v>
      </c>
      <c r="F8" s="52">
        <f t="shared" ref="F8:J8" si="0">E8+1</f>
        <v>2015</v>
      </c>
      <c r="G8" s="52">
        <f t="shared" si="0"/>
        <v>2016</v>
      </c>
      <c r="H8" s="52">
        <f t="shared" si="0"/>
        <v>2017</v>
      </c>
      <c r="I8" s="52">
        <f t="shared" si="0"/>
        <v>2018</v>
      </c>
      <c r="J8" s="52">
        <f t="shared" si="0"/>
        <v>2019</v>
      </c>
      <c r="K8" s="52">
        <f t="shared" ref="K8" si="1">J8+1</f>
        <v>2020</v>
      </c>
      <c r="L8" s="52">
        <f t="shared" ref="L8" si="2">K8+1</f>
        <v>2021</v>
      </c>
      <c r="M8" s="52">
        <f t="shared" ref="M8" si="3">L8+1</f>
        <v>2022</v>
      </c>
    </row>
    <row r="9" spans="1:13" s="35" customFormat="1" ht="6.75" customHeight="1" x14ac:dyDescent="0.25">
      <c r="B9" s="38"/>
      <c r="C9" s="33"/>
      <c r="D9" s="33"/>
      <c r="E9" s="33"/>
      <c r="F9" s="33"/>
      <c r="G9" s="33"/>
      <c r="H9" s="33"/>
      <c r="I9" s="33"/>
      <c r="J9" s="33"/>
      <c r="K9" s="39"/>
      <c r="L9" s="39"/>
      <c r="M9" s="39"/>
    </row>
    <row r="10" spans="1:13" s="46" customFormat="1" ht="18" customHeight="1" x14ac:dyDescent="0.25">
      <c r="B10" s="47" t="s">
        <v>47</v>
      </c>
      <c r="C10" s="48"/>
      <c r="D10" s="58">
        <f>SUM(D11:D12)</f>
        <v>29244</v>
      </c>
      <c r="E10" s="58">
        <f t="shared" ref="E10:M10" si="4">SUM(E11:E12)</f>
        <v>29685</v>
      </c>
      <c r="F10" s="58">
        <f t="shared" si="4"/>
        <v>32985</v>
      </c>
      <c r="G10" s="58">
        <f t="shared" si="4"/>
        <v>34652</v>
      </c>
      <c r="H10" s="58">
        <f t="shared" si="4"/>
        <v>35626</v>
      </c>
      <c r="I10" s="58">
        <f t="shared" si="4"/>
        <v>36059</v>
      </c>
      <c r="J10" s="58">
        <f t="shared" si="4"/>
        <v>30515</v>
      </c>
      <c r="K10" s="58">
        <f t="shared" ref="K10:L10" si="5">SUM(K11:K12)</f>
        <v>31331</v>
      </c>
      <c r="L10" s="58">
        <f t="shared" si="5"/>
        <v>31263</v>
      </c>
      <c r="M10" s="58">
        <f t="shared" si="4"/>
        <v>30600</v>
      </c>
    </row>
    <row r="11" spans="1:13" s="40" customFormat="1" ht="16.5" customHeight="1" x14ac:dyDescent="0.25">
      <c r="B11" s="20" t="s">
        <v>19</v>
      </c>
      <c r="C11" s="41"/>
      <c r="D11" s="54">
        <f>SUM('Anwohnerparkkarten Stadt Basel '!D10:D18)</f>
        <v>23891</v>
      </c>
      <c r="E11" s="54">
        <f>SUM('Anwohnerparkkarten Stadt Basel '!E10:E18)</f>
        <v>22656</v>
      </c>
      <c r="F11" s="54">
        <f>SUM('Anwohnerparkkarten Stadt Basel '!F10:F18)</f>
        <v>25357</v>
      </c>
      <c r="G11" s="54">
        <f>SUM('Anwohnerparkkarten Stadt Basel '!G10:G18)</f>
        <v>26500</v>
      </c>
      <c r="H11" s="54">
        <f>SUM('Anwohnerparkkarten Stadt Basel '!H10:H18)</f>
        <v>26890</v>
      </c>
      <c r="I11" s="54">
        <f>SUM('Anwohnerparkkarten Stadt Basel '!I10:I18)</f>
        <v>26771</v>
      </c>
      <c r="J11" s="54">
        <f>SUM('Anwohnerparkkarten Stadt Basel '!J10:J18)</f>
        <v>22850</v>
      </c>
      <c r="K11" s="54">
        <f>SUM('Anwohnerparkkarten Stadt Basel '!K10:K18)</f>
        <v>23191</v>
      </c>
      <c r="L11" s="54">
        <f>SUM('Anwohnerparkkarten Stadt Basel '!L10:L18)</f>
        <v>22734</v>
      </c>
      <c r="M11" s="54">
        <f>SUM('Anwohnerparkkarten Stadt Basel '!M10:M18)</f>
        <v>21908</v>
      </c>
    </row>
    <row r="12" spans="1:13" s="40" customFormat="1" ht="22.5" customHeight="1" x14ac:dyDescent="0.25">
      <c r="B12" s="20" t="s">
        <v>20</v>
      </c>
      <c r="C12" s="41"/>
      <c r="D12" s="54">
        <v>5353</v>
      </c>
      <c r="E12" s="54">
        <v>7029</v>
      </c>
      <c r="F12" s="54">
        <v>7628</v>
      </c>
      <c r="G12" s="54">
        <v>8152</v>
      </c>
      <c r="H12" s="54">
        <v>8736</v>
      </c>
      <c r="I12" s="54">
        <v>9288</v>
      </c>
      <c r="J12" s="54">
        <v>7665</v>
      </c>
      <c r="K12" s="54">
        <v>8140</v>
      </c>
      <c r="L12" s="54">
        <v>8529</v>
      </c>
      <c r="M12" s="54">
        <v>8692</v>
      </c>
    </row>
    <row r="13" spans="1:13" s="46" customFormat="1" ht="16.5" customHeight="1" x14ac:dyDescent="0.25">
      <c r="B13" s="47" t="s">
        <v>34</v>
      </c>
      <c r="C13" s="48"/>
      <c r="D13" s="58">
        <f>D16+0.5*(D14+D15)</f>
        <v>16288.5</v>
      </c>
      <c r="E13" s="58">
        <f t="shared" ref="E13:M13" si="6">E16+0.5*(E14+E15)</f>
        <v>97937</v>
      </c>
      <c r="F13" s="58">
        <f t="shared" si="6"/>
        <v>183660.5</v>
      </c>
      <c r="G13" s="58">
        <f t="shared" si="6"/>
        <v>244146</v>
      </c>
      <c r="H13" s="58">
        <f t="shared" si="6"/>
        <v>284049</v>
      </c>
      <c r="I13" s="58">
        <f t="shared" si="6"/>
        <v>283081</v>
      </c>
      <c r="J13" s="58">
        <f t="shared" si="6"/>
        <v>157914.5</v>
      </c>
      <c r="K13" s="58">
        <f t="shared" ref="K13:L13" si="7">K16+0.5*(K14+K15)</f>
        <v>123367.5</v>
      </c>
      <c r="L13" s="58">
        <f t="shared" si="7"/>
        <v>133049.5</v>
      </c>
      <c r="M13" s="58">
        <f t="shared" si="6"/>
        <v>144370</v>
      </c>
    </row>
    <row r="14" spans="1:13" s="40" customFormat="1" ht="16.5" customHeight="1" x14ac:dyDescent="0.25">
      <c r="B14" s="20" t="s">
        <v>21</v>
      </c>
      <c r="C14" s="41"/>
      <c r="D14" s="54">
        <v>2945</v>
      </c>
      <c r="E14" s="54">
        <v>17422</v>
      </c>
      <c r="F14" s="54">
        <v>32216</v>
      </c>
      <c r="G14" s="54">
        <v>45375</v>
      </c>
      <c r="H14" s="54">
        <v>54834</v>
      </c>
      <c r="I14" s="54">
        <v>54964</v>
      </c>
      <c r="J14" s="54">
        <v>34025</v>
      </c>
      <c r="K14" s="54">
        <v>24913</v>
      </c>
      <c r="L14" s="54">
        <v>30287</v>
      </c>
      <c r="M14" s="54">
        <v>32021</v>
      </c>
    </row>
    <row r="15" spans="1:13" s="40" customFormat="1" ht="16.5" customHeight="1" x14ac:dyDescent="0.25">
      <c r="B15" s="20" t="s">
        <v>22</v>
      </c>
      <c r="C15" s="41"/>
      <c r="D15" s="54">
        <v>4510</v>
      </c>
      <c r="E15" s="54">
        <v>25084</v>
      </c>
      <c r="F15" s="54">
        <v>46791</v>
      </c>
      <c r="G15" s="54">
        <v>63329</v>
      </c>
      <c r="H15" s="54">
        <v>73936</v>
      </c>
      <c r="I15" s="54">
        <v>76276</v>
      </c>
      <c r="J15" s="54">
        <v>50906</v>
      </c>
      <c r="K15" s="54">
        <v>36530</v>
      </c>
      <c r="L15" s="54">
        <v>45774</v>
      </c>
      <c r="M15" s="54">
        <v>52223</v>
      </c>
    </row>
    <row r="16" spans="1:13" s="40" customFormat="1" ht="22.5" customHeight="1" x14ac:dyDescent="0.25">
      <c r="B16" s="20" t="s">
        <v>23</v>
      </c>
      <c r="C16" s="41"/>
      <c r="D16" s="54">
        <v>12561</v>
      </c>
      <c r="E16" s="54">
        <v>76684</v>
      </c>
      <c r="F16" s="54">
        <v>144157</v>
      </c>
      <c r="G16" s="54">
        <v>189794</v>
      </c>
      <c r="H16" s="54">
        <v>219664</v>
      </c>
      <c r="I16" s="54">
        <v>217461</v>
      </c>
      <c r="J16" s="54">
        <v>115449</v>
      </c>
      <c r="K16" s="54">
        <v>92646</v>
      </c>
      <c r="L16" s="54">
        <v>95019</v>
      </c>
      <c r="M16" s="54">
        <v>102248</v>
      </c>
    </row>
    <row r="17" spans="2:13" s="46" customFormat="1" ht="16.5" customHeight="1" x14ac:dyDescent="0.25">
      <c r="B17" s="47" t="s">
        <v>35</v>
      </c>
      <c r="C17" s="48"/>
      <c r="D17" s="58" t="str">
        <f>IF(SUM(D18:D20)=0,"…",SUM(D18:D20))</f>
        <v>…</v>
      </c>
      <c r="E17" s="58">
        <f t="shared" ref="E17:M17" si="8">IF(SUM(E18:E20)=0,"…",SUM(E18:E20))</f>
        <v>4715</v>
      </c>
      <c r="F17" s="58">
        <f>IF(SUM(F18:F20)=0,"…",SUM(F18:F20))</f>
        <v>6421</v>
      </c>
      <c r="G17" s="58">
        <f t="shared" si="8"/>
        <v>6829</v>
      </c>
      <c r="H17" s="58">
        <f t="shared" si="8"/>
        <v>7565</v>
      </c>
      <c r="I17" s="58">
        <f t="shared" si="8"/>
        <v>7978</v>
      </c>
      <c r="J17" s="58">
        <f t="shared" si="8"/>
        <v>8467</v>
      </c>
      <c r="K17" s="58">
        <f t="shared" ref="K17:L17" si="9">IF(SUM(K18:K20)=0,"…",SUM(K18:K20))</f>
        <v>8909</v>
      </c>
      <c r="L17" s="58">
        <f t="shared" si="9"/>
        <v>9336</v>
      </c>
      <c r="M17" s="58">
        <f t="shared" si="8"/>
        <v>9535</v>
      </c>
    </row>
    <row r="18" spans="2:13" s="40" customFormat="1" ht="16.5" customHeight="1" x14ac:dyDescent="0.25">
      <c r="B18" s="20" t="s">
        <v>19</v>
      </c>
      <c r="C18" s="41"/>
      <c r="D18" s="54" t="s">
        <v>44</v>
      </c>
      <c r="E18" s="54">
        <v>4715</v>
      </c>
      <c r="F18" s="54">
        <v>2240</v>
      </c>
      <c r="G18" s="54">
        <v>1974</v>
      </c>
      <c r="H18" s="54">
        <v>1779</v>
      </c>
      <c r="I18" s="54">
        <v>1624</v>
      </c>
      <c r="J18" s="54">
        <v>1565</v>
      </c>
      <c r="K18" s="54">
        <v>1419</v>
      </c>
      <c r="L18" s="54">
        <v>1340</v>
      </c>
      <c r="M18" s="54">
        <v>1162</v>
      </c>
    </row>
    <row r="19" spans="2:13" s="40" customFormat="1" ht="16.5" customHeight="1" x14ac:dyDescent="0.25">
      <c r="B19" s="20" t="s">
        <v>41</v>
      </c>
      <c r="C19" s="41"/>
      <c r="D19" s="54" t="s">
        <v>44</v>
      </c>
      <c r="E19" s="54" t="s">
        <v>44</v>
      </c>
      <c r="F19" s="54">
        <v>3500</v>
      </c>
      <c r="G19" s="54">
        <v>4330</v>
      </c>
      <c r="H19" s="54">
        <v>4984</v>
      </c>
      <c r="I19" s="54">
        <v>5453</v>
      </c>
      <c r="J19" s="54">
        <v>5830</v>
      </c>
      <c r="K19" s="54">
        <v>6278</v>
      </c>
      <c r="L19" s="54">
        <v>6693</v>
      </c>
      <c r="M19" s="54">
        <v>7000</v>
      </c>
    </row>
    <row r="20" spans="2:13" s="40" customFormat="1" ht="22.5" customHeight="1" x14ac:dyDescent="0.25">
      <c r="B20" s="20" t="s">
        <v>42</v>
      </c>
      <c r="C20" s="41"/>
      <c r="D20" s="54" t="s">
        <v>44</v>
      </c>
      <c r="E20" s="54" t="s">
        <v>44</v>
      </c>
      <c r="F20" s="54">
        <v>681</v>
      </c>
      <c r="G20" s="54">
        <v>525</v>
      </c>
      <c r="H20" s="54">
        <v>802</v>
      </c>
      <c r="I20" s="54">
        <v>901</v>
      </c>
      <c r="J20" s="54">
        <v>1072</v>
      </c>
      <c r="K20" s="54">
        <v>1212</v>
      </c>
      <c r="L20" s="54">
        <v>1303</v>
      </c>
      <c r="M20" s="54">
        <v>1373</v>
      </c>
    </row>
    <row r="21" spans="2:13" s="46" customFormat="1" ht="16.5" customHeight="1" x14ac:dyDescent="0.25">
      <c r="B21" s="47" t="s">
        <v>36</v>
      </c>
      <c r="C21" s="48"/>
      <c r="D21" s="58">
        <f>IF(SUM(D22:D23)=0,"…",SUM(D22:D23))</f>
        <v>89</v>
      </c>
      <c r="E21" s="58">
        <f>IF(SUM(E22:E23)=0,"…",SUM(E22:E23))</f>
        <v>1566</v>
      </c>
      <c r="F21" s="58">
        <f t="shared" ref="F21:M21" si="10">IF(SUM(F22:F23)=0,"…",SUM(F22:F23))</f>
        <v>1620</v>
      </c>
      <c r="G21" s="58">
        <f t="shared" si="10"/>
        <v>1588</v>
      </c>
      <c r="H21" s="58">
        <f t="shared" si="10"/>
        <v>1742</v>
      </c>
      <c r="I21" s="58">
        <f t="shared" si="10"/>
        <v>1570</v>
      </c>
      <c r="J21" s="58">
        <f t="shared" si="10"/>
        <v>1573</v>
      </c>
      <c r="K21" s="58">
        <f t="shared" ref="K21:L21" si="11">IF(SUM(K22:K23)=0,"…",SUM(K22:K23))</f>
        <v>1628</v>
      </c>
      <c r="L21" s="58">
        <f t="shared" si="11"/>
        <v>1696</v>
      </c>
      <c r="M21" s="58">
        <f t="shared" si="10"/>
        <v>1752</v>
      </c>
    </row>
    <row r="22" spans="2:13" s="40" customFormat="1" ht="16.5" customHeight="1" x14ac:dyDescent="0.25">
      <c r="B22" s="20" t="s">
        <v>19</v>
      </c>
      <c r="C22" s="41"/>
      <c r="D22" s="54">
        <v>89</v>
      </c>
      <c r="E22" s="54">
        <v>203</v>
      </c>
      <c r="F22" s="54">
        <v>257</v>
      </c>
      <c r="G22" s="54">
        <v>303</v>
      </c>
      <c r="H22" s="54">
        <v>311</v>
      </c>
      <c r="I22" s="54">
        <v>313</v>
      </c>
      <c r="J22" s="54">
        <v>304</v>
      </c>
      <c r="K22" s="54">
        <v>355</v>
      </c>
      <c r="L22" s="54">
        <v>361</v>
      </c>
      <c r="M22" s="54">
        <v>431</v>
      </c>
    </row>
    <row r="23" spans="2:13" s="40" customFormat="1" ht="22.5" customHeight="1" x14ac:dyDescent="0.25">
      <c r="B23" s="20" t="s">
        <v>20</v>
      </c>
      <c r="C23" s="41"/>
      <c r="D23" s="54" t="s">
        <v>44</v>
      </c>
      <c r="E23" s="54">
        <v>1363</v>
      </c>
      <c r="F23" s="54">
        <v>1363</v>
      </c>
      <c r="G23" s="54">
        <v>1285</v>
      </c>
      <c r="H23" s="54">
        <v>1431</v>
      </c>
      <c r="I23" s="54">
        <v>1257</v>
      </c>
      <c r="J23" s="54">
        <v>1269</v>
      </c>
      <c r="K23" s="54">
        <v>1273</v>
      </c>
      <c r="L23" s="54">
        <v>1335</v>
      </c>
      <c r="M23" s="54">
        <v>1321</v>
      </c>
    </row>
    <row r="24" spans="2:13" s="35" customFormat="1" ht="16.5" customHeight="1" x14ac:dyDescent="0.25">
      <c r="B24" s="47" t="s">
        <v>37</v>
      </c>
      <c r="C24" s="39"/>
      <c r="D24" s="47"/>
      <c r="E24" s="47"/>
      <c r="F24" s="47"/>
      <c r="G24" s="47"/>
      <c r="H24" s="47"/>
      <c r="I24" s="47"/>
      <c r="J24" s="47"/>
      <c r="K24" s="47"/>
      <c r="L24" s="47"/>
      <c r="M24" s="47"/>
    </row>
    <row r="25" spans="2:13" s="40" customFormat="1" ht="16.5" customHeight="1" x14ac:dyDescent="0.25">
      <c r="B25" s="20" t="s">
        <v>48</v>
      </c>
      <c r="C25" s="41"/>
      <c r="D25" s="54" t="s">
        <v>44</v>
      </c>
      <c r="E25" s="54">
        <v>268</v>
      </c>
      <c r="F25" s="54">
        <v>259</v>
      </c>
      <c r="G25" s="54">
        <v>243</v>
      </c>
      <c r="H25" s="54">
        <v>197</v>
      </c>
      <c r="I25" s="54">
        <v>167</v>
      </c>
      <c r="J25" s="54">
        <v>150</v>
      </c>
      <c r="K25" s="54">
        <v>136</v>
      </c>
      <c r="L25" s="54">
        <v>119</v>
      </c>
      <c r="M25" s="54">
        <v>103</v>
      </c>
    </row>
    <row r="26" spans="2:13" s="40" customFormat="1" ht="16.5" customHeight="1" x14ac:dyDescent="0.25">
      <c r="B26" s="20" t="s">
        <v>49</v>
      </c>
      <c r="C26" s="41"/>
      <c r="D26" s="54" t="s">
        <v>44</v>
      </c>
      <c r="E26" s="54" t="s">
        <v>44</v>
      </c>
      <c r="F26" s="54" t="s">
        <v>44</v>
      </c>
      <c r="G26" s="61">
        <v>269</v>
      </c>
      <c r="H26" s="61">
        <v>428</v>
      </c>
      <c r="I26" s="61">
        <v>644</v>
      </c>
      <c r="J26" s="61">
        <v>875</v>
      </c>
      <c r="K26" s="62">
        <v>1042</v>
      </c>
      <c r="L26" s="62">
        <v>1103</v>
      </c>
      <c r="M26" s="62">
        <v>1132</v>
      </c>
    </row>
    <row r="27" spans="2:13" s="40" customFormat="1" ht="16.5" customHeight="1" x14ac:dyDescent="0.25">
      <c r="B27" s="20" t="s">
        <v>50</v>
      </c>
      <c r="C27" s="41"/>
      <c r="D27" s="54" t="s">
        <v>44</v>
      </c>
      <c r="E27" s="54" t="s">
        <v>44</v>
      </c>
      <c r="F27" s="54" t="s">
        <v>44</v>
      </c>
      <c r="G27" s="54">
        <v>3</v>
      </c>
      <c r="H27" s="54">
        <v>117</v>
      </c>
      <c r="I27" s="54">
        <v>124</v>
      </c>
      <c r="J27" s="54">
        <v>128</v>
      </c>
      <c r="K27" s="54">
        <v>134</v>
      </c>
      <c r="L27" s="54">
        <v>139</v>
      </c>
      <c r="M27" s="54">
        <v>139</v>
      </c>
    </row>
    <row r="28" spans="2:13" s="40" customFormat="1" ht="16.5" customHeight="1" x14ac:dyDescent="0.25">
      <c r="B28" s="20" t="s">
        <v>55</v>
      </c>
      <c r="C28" s="41"/>
      <c r="D28" s="54" t="s">
        <v>44</v>
      </c>
      <c r="E28" s="54" t="s">
        <v>44</v>
      </c>
      <c r="F28" s="54">
        <v>121</v>
      </c>
      <c r="G28" s="54">
        <v>121</v>
      </c>
      <c r="H28" s="54">
        <v>121</v>
      </c>
      <c r="I28" s="54">
        <v>151</v>
      </c>
      <c r="J28" s="54">
        <v>130</v>
      </c>
      <c r="K28" s="54">
        <v>129</v>
      </c>
      <c r="L28" s="54">
        <v>129</v>
      </c>
      <c r="M28" s="54" t="s">
        <v>44</v>
      </c>
    </row>
    <row r="29" spans="2:13" s="40" customFormat="1" ht="16.5" customHeight="1" x14ac:dyDescent="0.25">
      <c r="B29" s="20" t="s">
        <v>51</v>
      </c>
      <c r="C29" s="41"/>
      <c r="D29" s="54" t="s">
        <v>44</v>
      </c>
      <c r="E29" s="54" t="s">
        <v>44</v>
      </c>
      <c r="F29" s="54" t="s">
        <v>44</v>
      </c>
      <c r="G29" s="54" t="s">
        <v>44</v>
      </c>
      <c r="H29" s="54">
        <v>19</v>
      </c>
      <c r="I29" s="54">
        <v>15</v>
      </c>
      <c r="J29" s="54">
        <v>12</v>
      </c>
      <c r="K29" s="54">
        <v>11</v>
      </c>
      <c r="L29" s="54">
        <v>9</v>
      </c>
      <c r="M29" s="54">
        <v>13</v>
      </c>
    </row>
    <row r="30" spans="2:13" s="60" customFormat="1" ht="22.5" customHeight="1" x14ac:dyDescent="0.25">
      <c r="B30" s="23" t="s">
        <v>46</v>
      </c>
      <c r="C30" s="55"/>
      <c r="D30" s="56" t="s">
        <v>44</v>
      </c>
      <c r="E30" s="56">
        <v>340</v>
      </c>
      <c r="F30" s="56">
        <v>385</v>
      </c>
      <c r="G30" s="56">
        <v>430</v>
      </c>
      <c r="H30" s="56">
        <v>303</v>
      </c>
      <c r="I30" s="56">
        <v>312</v>
      </c>
      <c r="J30" s="56">
        <v>318</v>
      </c>
      <c r="K30" s="56">
        <v>340</v>
      </c>
      <c r="L30" s="56">
        <v>321</v>
      </c>
      <c r="M30" s="56">
        <v>350</v>
      </c>
    </row>
    <row r="31" spans="2:13" ht="6.75" customHeight="1" x14ac:dyDescent="0.2">
      <c r="B31" s="42"/>
      <c r="C31" s="42"/>
      <c r="D31" s="43"/>
      <c r="E31" s="43"/>
      <c r="F31" s="43"/>
      <c r="G31" s="43"/>
      <c r="H31" s="43"/>
      <c r="I31" s="43"/>
      <c r="J31" s="43"/>
    </row>
    <row r="32" spans="2:13" s="40" customFormat="1" ht="169.5" customHeight="1" x14ac:dyDescent="0.25">
      <c r="B32" s="82" t="s">
        <v>56</v>
      </c>
      <c r="C32" s="82"/>
      <c r="D32" s="82"/>
      <c r="E32" s="82"/>
      <c r="F32" s="82"/>
      <c r="G32" s="82"/>
      <c r="H32" s="82"/>
      <c r="I32" s="82"/>
      <c r="J32" s="82"/>
      <c r="K32" s="82"/>
      <c r="L32" s="82"/>
      <c r="M32" s="82"/>
    </row>
    <row r="33" spans="2:13" ht="6.75" customHeight="1" thickBot="1" x14ac:dyDescent="0.25">
      <c r="B33" s="44"/>
      <c r="C33" s="44"/>
      <c r="D33" s="44"/>
      <c r="E33" s="44"/>
      <c r="F33" s="44"/>
      <c r="G33" s="44"/>
      <c r="H33" s="44"/>
      <c r="I33" s="44"/>
      <c r="J33" s="44"/>
      <c r="K33" s="44"/>
      <c r="L33" s="44"/>
      <c r="M33" s="44"/>
    </row>
  </sheetData>
  <sortState ref="B24:K29">
    <sortCondition ref="B24:B29"/>
  </sortState>
  <mergeCells count="4">
    <mergeCell ref="B1:M1"/>
    <mergeCell ref="B2:M2"/>
    <mergeCell ref="D5:M5"/>
    <mergeCell ref="B32:M32"/>
  </mergeCells>
  <conditionalFormatting sqref="D10:J10 M10">
    <cfRule type="expression" dxfId="67" priority="52">
      <formula>ISBLANK(D10)</formula>
    </cfRule>
  </conditionalFormatting>
  <conditionalFormatting sqref="D21:J21 M21">
    <cfRule type="expression" dxfId="66" priority="51">
      <formula>ISBLANK(D21)</formula>
    </cfRule>
  </conditionalFormatting>
  <conditionalFormatting sqref="D13:J13 M13">
    <cfRule type="expression" dxfId="65" priority="50">
      <formula>ISBLANK(D13)</formula>
    </cfRule>
  </conditionalFormatting>
  <conditionalFormatting sqref="D11:J12 M11:M12">
    <cfRule type="expression" dxfId="64" priority="47">
      <formula>ISBLANK(D11)</formula>
    </cfRule>
  </conditionalFormatting>
  <conditionalFormatting sqref="D22:J23 M22:M23">
    <cfRule type="expression" dxfId="63" priority="46">
      <formula>ISBLANK(D22)</formula>
    </cfRule>
  </conditionalFormatting>
  <conditionalFormatting sqref="H30">
    <cfRule type="expression" dxfId="62" priority="38">
      <formula>ISBLANK(H30)</formula>
    </cfRule>
  </conditionalFormatting>
  <conditionalFormatting sqref="I30">
    <cfRule type="expression" dxfId="61" priority="41">
      <formula>ISBLANK(I30)</formula>
    </cfRule>
  </conditionalFormatting>
  <conditionalFormatting sqref="F30">
    <cfRule type="expression" dxfId="60" priority="36">
      <formula>ISBLANK(F30)</formula>
    </cfRule>
  </conditionalFormatting>
  <conditionalFormatting sqref="J30">
    <cfRule type="expression" dxfId="59" priority="40">
      <formula>ISBLANK(J30)</formula>
    </cfRule>
  </conditionalFormatting>
  <conditionalFormatting sqref="M30">
    <cfRule type="expression" dxfId="58" priority="39">
      <formula>ISBLANK(M30)</formula>
    </cfRule>
  </conditionalFormatting>
  <conditionalFormatting sqref="G30">
    <cfRule type="expression" dxfId="57" priority="37">
      <formula>ISBLANK(G30)</formula>
    </cfRule>
  </conditionalFormatting>
  <conditionalFormatting sqref="D26:F29 D25:J28 M25:M28 G29">
    <cfRule type="expression" dxfId="56" priority="32">
      <formula>ISBLANK(D25)</formula>
    </cfRule>
  </conditionalFormatting>
  <conditionalFormatting sqref="D14:J16 M14:M16">
    <cfRule type="expression" dxfId="55" priority="31">
      <formula>ISBLANK(D14)</formula>
    </cfRule>
  </conditionalFormatting>
  <conditionalFormatting sqref="M17 D17:J17 D18:M20">
    <cfRule type="expression" dxfId="54" priority="43">
      <formula>ISBLANK(#REF!)</formula>
    </cfRule>
  </conditionalFormatting>
  <conditionalFormatting sqref="D29:E29 H29:J29 M29">
    <cfRule type="expression" dxfId="53" priority="30">
      <formula>ISBLANK(D29)</formula>
    </cfRule>
  </conditionalFormatting>
  <conditionalFormatting sqref="F29:G29">
    <cfRule type="expression" dxfId="52" priority="28">
      <formula>ISBLANK(F29)</formula>
    </cfRule>
  </conditionalFormatting>
  <conditionalFormatting sqref="D30:E30">
    <cfRule type="expression" dxfId="51" priority="26">
      <formula>ISBLANK(D30)</formula>
    </cfRule>
  </conditionalFormatting>
  <conditionalFormatting sqref="K10">
    <cfRule type="expression" dxfId="50" priority="25">
      <formula>ISBLANK(K10)</formula>
    </cfRule>
  </conditionalFormatting>
  <conditionalFormatting sqref="K21">
    <cfRule type="expression" dxfId="49" priority="24">
      <formula>ISBLANK(K21)</formula>
    </cfRule>
  </conditionalFormatting>
  <conditionalFormatting sqref="K13">
    <cfRule type="expression" dxfId="48" priority="23">
      <formula>ISBLANK(K13)</formula>
    </cfRule>
  </conditionalFormatting>
  <conditionalFormatting sqref="K11:K12">
    <cfRule type="expression" dxfId="47" priority="22">
      <formula>ISBLANK(K11)</formula>
    </cfRule>
  </conditionalFormatting>
  <conditionalFormatting sqref="K22:K23">
    <cfRule type="expression" dxfId="46" priority="21">
      <formula>ISBLANK(K22)</formula>
    </cfRule>
  </conditionalFormatting>
  <conditionalFormatting sqref="K30">
    <cfRule type="expression" dxfId="45" priority="19">
      <formula>ISBLANK(K30)</formula>
    </cfRule>
  </conditionalFormatting>
  <conditionalFormatting sqref="K25:K28">
    <cfRule type="expression" dxfId="44" priority="18">
      <formula>ISBLANK(K25)</formula>
    </cfRule>
  </conditionalFormatting>
  <conditionalFormatting sqref="K14:K16">
    <cfRule type="expression" dxfId="43" priority="17">
      <formula>ISBLANK(K14)</formula>
    </cfRule>
  </conditionalFormatting>
  <conditionalFormatting sqref="K17">
    <cfRule type="expression" dxfId="42" priority="20">
      <formula>ISBLANK(#REF!)</formula>
    </cfRule>
  </conditionalFormatting>
  <conditionalFormatting sqref="K29">
    <cfRule type="expression" dxfId="41" priority="16">
      <formula>ISBLANK(K29)</formula>
    </cfRule>
  </conditionalFormatting>
  <conditionalFormatting sqref="G4:J4 M4">
    <cfRule type="expression" dxfId="40" priority="14">
      <formula>ISBLANK(#REF!)</formula>
    </cfRule>
  </conditionalFormatting>
  <conditionalFormatting sqref="K4">
    <cfRule type="expression" dxfId="39" priority="13">
      <formula>ISBLANK(#REF!)</formula>
    </cfRule>
  </conditionalFormatting>
  <conditionalFormatting sqref="L10">
    <cfRule type="expression" dxfId="38" priority="12">
      <formula>ISBLANK(L10)</formula>
    </cfRule>
  </conditionalFormatting>
  <conditionalFormatting sqref="L21">
    <cfRule type="expression" dxfId="37" priority="11">
      <formula>ISBLANK(L21)</formula>
    </cfRule>
  </conditionalFormatting>
  <conditionalFormatting sqref="L13">
    <cfRule type="expression" dxfId="36" priority="10">
      <formula>ISBLANK(L13)</formula>
    </cfRule>
  </conditionalFormatting>
  <conditionalFormatting sqref="L11:L12">
    <cfRule type="expression" dxfId="35" priority="9">
      <formula>ISBLANK(L11)</formula>
    </cfRule>
  </conditionalFormatting>
  <conditionalFormatting sqref="L22:L23">
    <cfRule type="expression" dxfId="34" priority="8">
      <formula>ISBLANK(L22)</formula>
    </cfRule>
  </conditionalFormatting>
  <conditionalFormatting sqref="L30">
    <cfRule type="expression" dxfId="33" priority="6">
      <formula>ISBLANK(L30)</formula>
    </cfRule>
  </conditionalFormatting>
  <conditionalFormatting sqref="L25:L28">
    <cfRule type="expression" dxfId="32" priority="5">
      <formula>ISBLANK(L25)</formula>
    </cfRule>
  </conditionalFormatting>
  <conditionalFormatting sqref="L14:L16">
    <cfRule type="expression" dxfId="31" priority="4">
      <formula>ISBLANK(L14)</formula>
    </cfRule>
  </conditionalFormatting>
  <conditionalFormatting sqref="L17">
    <cfRule type="expression" dxfId="30" priority="7">
      <formula>ISBLANK(#REF!)</formula>
    </cfRule>
  </conditionalFormatting>
  <conditionalFormatting sqref="L29">
    <cfRule type="expression" dxfId="29" priority="3">
      <formula>ISBLANK(L29)</formula>
    </cfRule>
  </conditionalFormatting>
  <conditionalFormatting sqref="L4">
    <cfRule type="expression" dxfId="28" priority="1">
      <formula>ISBLANK(#REF!)</formula>
    </cfRule>
  </conditionalFormatting>
  <dataValidations count="1">
    <dataValidation operator="lessThan" showInputMessage="1" showErrorMessage="1" error="Bitte nicht ändern!_x000a__x000a_                   Danke_x000a_           Irma Rodiqi" sqref="D1:J1 D5 A32:B33 A1:C16 N1:XFD32 D3:M4 A34:XFD1048576 C33:XFD33 D6:M7 D9:M16 A17:M31"/>
  </dataValidations>
  <pageMargins left="0" right="0.59055118110236227" top="0" bottom="0.59055118110236227" header="0" footer="0.39370078740157483"/>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workbookViewId="0">
      <pane ySplit="8" topLeftCell="A9" activePane="bottomLeft" state="frozen"/>
      <selection pane="bottomLeft" activeCell="B5" sqref="B5"/>
    </sheetView>
  </sheetViews>
  <sheetFormatPr baseColWidth="10" defaultColWidth="10.85546875" defaultRowHeight="17.100000000000001" customHeight="1" x14ac:dyDescent="0.2"/>
  <cols>
    <col min="1" max="1" width="6.85546875" style="2" customWidth="1"/>
    <col min="2" max="2" width="22.28515625" style="2" customWidth="1"/>
    <col min="3" max="3" width="1.42578125" style="2" customWidth="1"/>
    <col min="4" max="13" width="16.7109375" style="2" customWidth="1"/>
    <col min="14" max="16384" width="10.85546875" style="2"/>
  </cols>
  <sheetData>
    <row r="1" spans="1:13" ht="33" customHeight="1" x14ac:dyDescent="0.2">
      <c r="B1" s="78" t="s">
        <v>0</v>
      </c>
      <c r="C1" s="78"/>
      <c r="D1" s="78"/>
      <c r="E1" s="78"/>
      <c r="F1" s="78"/>
      <c r="G1" s="78"/>
      <c r="H1" s="78"/>
      <c r="I1" s="78"/>
      <c r="J1" s="78"/>
      <c r="K1" s="78"/>
      <c r="L1" s="78"/>
      <c r="M1" s="78"/>
    </row>
    <row r="2" spans="1:13" ht="16.5" customHeight="1" x14ac:dyDescent="0.25">
      <c r="B2" s="79" t="s">
        <v>1</v>
      </c>
      <c r="C2" s="79"/>
      <c r="D2" s="79"/>
      <c r="E2" s="79"/>
      <c r="F2" s="79"/>
      <c r="G2" s="79"/>
      <c r="H2" s="79"/>
      <c r="I2" s="79"/>
      <c r="J2" s="79"/>
      <c r="K2" s="79"/>
      <c r="L2" s="79"/>
      <c r="M2" s="79"/>
    </row>
    <row r="3" spans="1:13" ht="6.75" customHeight="1" x14ac:dyDescent="0.2"/>
    <row r="5" spans="1:13" s="31" customFormat="1" ht="17.100000000000001" customHeight="1" x14ac:dyDescent="0.3">
      <c r="B5" s="4" t="s">
        <v>53</v>
      </c>
      <c r="C5" s="32"/>
      <c r="D5" s="80" t="s">
        <v>38</v>
      </c>
      <c r="E5" s="81"/>
      <c r="F5" s="81"/>
      <c r="G5" s="81"/>
      <c r="H5" s="81"/>
      <c r="I5" s="81"/>
      <c r="J5" s="81"/>
      <c r="K5" s="81"/>
      <c r="L5" s="81"/>
      <c r="M5" s="81"/>
    </row>
    <row r="6" spans="1:13" s="35" customFormat="1" ht="2.25" customHeight="1" x14ac:dyDescent="0.25">
      <c r="A6" s="33"/>
      <c r="B6" s="7"/>
      <c r="C6" s="7"/>
      <c r="D6" s="7"/>
      <c r="E6" s="7"/>
      <c r="F6" s="7"/>
      <c r="G6" s="7"/>
      <c r="H6" s="7"/>
      <c r="I6" s="7"/>
      <c r="J6" s="7"/>
      <c r="K6" s="34"/>
      <c r="L6" s="34"/>
      <c r="M6" s="34"/>
    </row>
    <row r="7" spans="1:13" s="35" customFormat="1" ht="6.75" customHeight="1" x14ac:dyDescent="0.25"/>
    <row r="8" spans="1:13" s="37" customFormat="1" ht="17.100000000000001" customHeight="1" x14ac:dyDescent="0.25">
      <c r="A8" s="36"/>
      <c r="B8" s="50" t="s">
        <v>40</v>
      </c>
      <c r="C8" s="51"/>
      <c r="D8" s="52">
        <v>2013</v>
      </c>
      <c r="E8" s="52">
        <f>D8+1</f>
        <v>2014</v>
      </c>
      <c r="F8" s="52">
        <f t="shared" ref="F8:J8" si="0">E8+1</f>
        <v>2015</v>
      </c>
      <c r="G8" s="52">
        <f t="shared" si="0"/>
        <v>2016</v>
      </c>
      <c r="H8" s="52">
        <f t="shared" si="0"/>
        <v>2017</v>
      </c>
      <c r="I8" s="52">
        <f t="shared" si="0"/>
        <v>2018</v>
      </c>
      <c r="J8" s="52">
        <f t="shared" si="0"/>
        <v>2019</v>
      </c>
      <c r="K8" s="52">
        <f t="shared" ref="K8" si="1">J8+1</f>
        <v>2020</v>
      </c>
      <c r="L8" s="52">
        <f t="shared" ref="L8" si="2">K8+1</f>
        <v>2021</v>
      </c>
      <c r="M8" s="52">
        <f t="shared" ref="M8" si="3">L8+1</f>
        <v>2022</v>
      </c>
    </row>
    <row r="9" spans="1:13" s="46" customFormat="1" ht="22.5" customHeight="1" x14ac:dyDescent="0.25">
      <c r="B9" s="47" t="s">
        <v>30</v>
      </c>
      <c r="C9" s="48"/>
      <c r="D9" s="58">
        <f t="shared" ref="D9:M9" si="4">SUM(D10:D18)</f>
        <v>23891</v>
      </c>
      <c r="E9" s="58">
        <f t="shared" si="4"/>
        <v>22656</v>
      </c>
      <c r="F9" s="58">
        <f t="shared" si="4"/>
        <v>25357</v>
      </c>
      <c r="G9" s="58">
        <f t="shared" si="4"/>
        <v>26500</v>
      </c>
      <c r="H9" s="58">
        <f t="shared" si="4"/>
        <v>26890</v>
      </c>
      <c r="I9" s="58">
        <f t="shared" si="4"/>
        <v>26771</v>
      </c>
      <c r="J9" s="58">
        <f t="shared" si="4"/>
        <v>22850</v>
      </c>
      <c r="K9" s="58">
        <f t="shared" ref="K9" si="5">SUM(K10:K18)</f>
        <v>23191</v>
      </c>
      <c r="L9" s="58">
        <f t="shared" ref="L9" si="6">SUM(L10:L18)</f>
        <v>22734</v>
      </c>
      <c r="M9" s="58">
        <f t="shared" si="4"/>
        <v>21908</v>
      </c>
    </row>
    <row r="10" spans="1:13" s="40" customFormat="1" ht="16.5" customHeight="1" x14ac:dyDescent="0.25">
      <c r="B10" s="45">
        <v>4051</v>
      </c>
      <c r="C10" s="41"/>
      <c r="D10" s="54">
        <f t="shared" ref="D10:M10" si="7">SUM(D21,D41)</f>
        <v>1076</v>
      </c>
      <c r="E10" s="54">
        <f t="shared" si="7"/>
        <v>991</v>
      </c>
      <c r="F10" s="54">
        <f t="shared" si="7"/>
        <v>1079</v>
      </c>
      <c r="G10" s="54">
        <f t="shared" si="7"/>
        <v>1116</v>
      </c>
      <c r="H10" s="54">
        <f t="shared" si="7"/>
        <v>1173</v>
      </c>
      <c r="I10" s="54">
        <f t="shared" si="7"/>
        <v>1201</v>
      </c>
      <c r="J10" s="54">
        <f t="shared" si="7"/>
        <v>1035</v>
      </c>
      <c r="K10" s="54">
        <f t="shared" ref="K10:L10" si="8">SUM(K21,K41)</f>
        <v>1033</v>
      </c>
      <c r="L10" s="54">
        <f t="shared" si="8"/>
        <v>973</v>
      </c>
      <c r="M10" s="54">
        <f t="shared" si="7"/>
        <v>945</v>
      </c>
    </row>
    <row r="11" spans="1:13" s="40" customFormat="1" ht="16.5" customHeight="1" x14ac:dyDescent="0.25">
      <c r="B11" s="45">
        <v>4052</v>
      </c>
      <c r="C11" s="41"/>
      <c r="D11" s="54">
        <f t="shared" ref="D11:M18" si="9">SUM(D22,D31,D42,D51)</f>
        <v>3313</v>
      </c>
      <c r="E11" s="54">
        <f t="shared" si="9"/>
        <v>3249</v>
      </c>
      <c r="F11" s="54">
        <f t="shared" si="9"/>
        <v>3661</v>
      </c>
      <c r="G11" s="54">
        <f t="shared" si="9"/>
        <v>3701</v>
      </c>
      <c r="H11" s="54">
        <f t="shared" si="9"/>
        <v>3775</v>
      </c>
      <c r="I11" s="54">
        <f t="shared" si="9"/>
        <v>3834</v>
      </c>
      <c r="J11" s="54">
        <f t="shared" si="9"/>
        <v>3313</v>
      </c>
      <c r="K11" s="54">
        <f t="shared" ref="K11:L11" si="10">SUM(K22,K31,K42,K51)</f>
        <v>3388</v>
      </c>
      <c r="L11" s="54">
        <f t="shared" si="10"/>
        <v>3277</v>
      </c>
      <c r="M11" s="54">
        <f t="shared" si="9"/>
        <v>3143</v>
      </c>
    </row>
    <row r="12" spans="1:13" s="40" customFormat="1" ht="16.5" customHeight="1" x14ac:dyDescent="0.25">
      <c r="B12" s="45">
        <v>4053</v>
      </c>
      <c r="C12" s="41"/>
      <c r="D12" s="54">
        <f t="shared" si="9"/>
        <v>2567</v>
      </c>
      <c r="E12" s="54">
        <f t="shared" si="9"/>
        <v>2377</v>
      </c>
      <c r="F12" s="54">
        <f t="shared" si="9"/>
        <v>2673</v>
      </c>
      <c r="G12" s="54">
        <f t="shared" si="9"/>
        <v>2728</v>
      </c>
      <c r="H12" s="54">
        <f t="shared" si="9"/>
        <v>2701</v>
      </c>
      <c r="I12" s="54">
        <f t="shared" si="9"/>
        <v>2669</v>
      </c>
      <c r="J12" s="54">
        <f t="shared" si="9"/>
        <v>2262</v>
      </c>
      <c r="K12" s="54">
        <f t="shared" ref="K12:L12" si="11">SUM(K23,K32,K43,K52)</f>
        <v>2255</v>
      </c>
      <c r="L12" s="54">
        <f t="shared" si="11"/>
        <v>2147</v>
      </c>
      <c r="M12" s="54">
        <f t="shared" si="9"/>
        <v>2064</v>
      </c>
    </row>
    <row r="13" spans="1:13" s="40" customFormat="1" ht="16.5" customHeight="1" x14ac:dyDescent="0.25">
      <c r="B13" s="45">
        <v>4054</v>
      </c>
      <c r="C13" s="41"/>
      <c r="D13" s="54">
        <f t="shared" si="9"/>
        <v>3557</v>
      </c>
      <c r="E13" s="54">
        <f t="shared" si="9"/>
        <v>3418</v>
      </c>
      <c r="F13" s="54">
        <f t="shared" si="9"/>
        <v>3565</v>
      </c>
      <c r="G13" s="54">
        <f t="shared" si="9"/>
        <v>3975</v>
      </c>
      <c r="H13" s="54">
        <f t="shared" si="9"/>
        <v>4011</v>
      </c>
      <c r="I13" s="54">
        <f t="shared" si="9"/>
        <v>4038</v>
      </c>
      <c r="J13" s="54">
        <f t="shared" si="9"/>
        <v>3671</v>
      </c>
      <c r="K13" s="54">
        <f t="shared" ref="K13:L13" si="12">SUM(K24,K33,K44,K53)</f>
        <v>3680</v>
      </c>
      <c r="L13" s="54">
        <f t="shared" si="12"/>
        <v>3705</v>
      </c>
      <c r="M13" s="54">
        <f t="shared" si="9"/>
        <v>3615</v>
      </c>
    </row>
    <row r="14" spans="1:13" s="40" customFormat="1" ht="16.5" customHeight="1" x14ac:dyDescent="0.25">
      <c r="B14" s="45">
        <v>4055</v>
      </c>
      <c r="C14" s="41"/>
      <c r="D14" s="54">
        <f t="shared" si="9"/>
        <v>3187</v>
      </c>
      <c r="E14" s="54">
        <f t="shared" si="9"/>
        <v>2977</v>
      </c>
      <c r="F14" s="54">
        <f t="shared" si="9"/>
        <v>3103</v>
      </c>
      <c r="G14" s="54">
        <f t="shared" si="9"/>
        <v>3400</v>
      </c>
      <c r="H14" s="54">
        <f t="shared" si="9"/>
        <v>3535</v>
      </c>
      <c r="I14" s="54">
        <f t="shared" si="9"/>
        <v>3496</v>
      </c>
      <c r="J14" s="54">
        <f t="shared" si="9"/>
        <v>2968</v>
      </c>
      <c r="K14" s="54">
        <f t="shared" ref="K14:L14" si="13">SUM(K25,K34,K45,K54)</f>
        <v>3063</v>
      </c>
      <c r="L14" s="54">
        <f t="shared" si="13"/>
        <v>3027</v>
      </c>
      <c r="M14" s="54">
        <f t="shared" si="9"/>
        <v>2926</v>
      </c>
    </row>
    <row r="15" spans="1:13" s="40" customFormat="1" ht="16.5" customHeight="1" x14ac:dyDescent="0.25">
      <c r="B15" s="45">
        <v>4056</v>
      </c>
      <c r="C15" s="41"/>
      <c r="D15" s="54">
        <f t="shared" si="9"/>
        <v>2817</v>
      </c>
      <c r="E15" s="54">
        <f t="shared" si="9"/>
        <v>2449</v>
      </c>
      <c r="F15" s="54">
        <f t="shared" si="9"/>
        <v>2540</v>
      </c>
      <c r="G15" s="54">
        <f t="shared" si="9"/>
        <v>2718</v>
      </c>
      <c r="H15" s="54">
        <f t="shared" si="9"/>
        <v>2733</v>
      </c>
      <c r="I15" s="54">
        <f t="shared" si="9"/>
        <v>2689</v>
      </c>
      <c r="J15" s="54">
        <f t="shared" si="9"/>
        <v>2267</v>
      </c>
      <c r="K15" s="54">
        <f t="shared" ref="K15:L15" si="14">SUM(K26,K35,K46,K55)</f>
        <v>2397</v>
      </c>
      <c r="L15" s="54">
        <f t="shared" si="14"/>
        <v>2369</v>
      </c>
      <c r="M15" s="54">
        <f t="shared" si="9"/>
        <v>2298</v>
      </c>
    </row>
    <row r="16" spans="1:13" s="40" customFormat="1" ht="16.5" customHeight="1" x14ac:dyDescent="0.25">
      <c r="B16" s="45">
        <v>4057</v>
      </c>
      <c r="C16" s="41"/>
      <c r="D16" s="54">
        <f t="shared" si="9"/>
        <v>3152</v>
      </c>
      <c r="E16" s="54">
        <f t="shared" si="9"/>
        <v>3064</v>
      </c>
      <c r="F16" s="54">
        <f t="shared" si="9"/>
        <v>3173</v>
      </c>
      <c r="G16" s="54">
        <f t="shared" si="9"/>
        <v>3199</v>
      </c>
      <c r="H16" s="54">
        <f t="shared" si="9"/>
        <v>3235</v>
      </c>
      <c r="I16" s="54">
        <f t="shared" si="9"/>
        <v>3184</v>
      </c>
      <c r="J16" s="54">
        <f t="shared" si="9"/>
        <v>2564</v>
      </c>
      <c r="K16" s="54">
        <f t="shared" ref="K16:L16" si="15">SUM(K27,K36,K47,K56)</f>
        <v>2567</v>
      </c>
      <c r="L16" s="54">
        <f t="shared" si="15"/>
        <v>2447</v>
      </c>
      <c r="M16" s="54">
        <f t="shared" si="9"/>
        <v>2329</v>
      </c>
    </row>
    <row r="17" spans="2:13" s="40" customFormat="1" ht="16.5" customHeight="1" x14ac:dyDescent="0.25">
      <c r="B17" s="45">
        <v>4058</v>
      </c>
      <c r="C17" s="41"/>
      <c r="D17" s="54">
        <f t="shared" si="9"/>
        <v>4222</v>
      </c>
      <c r="E17" s="54">
        <f t="shared" si="9"/>
        <v>4130</v>
      </c>
      <c r="F17" s="54">
        <f t="shared" si="9"/>
        <v>4316</v>
      </c>
      <c r="G17" s="54">
        <f t="shared" si="9"/>
        <v>4361</v>
      </c>
      <c r="H17" s="54">
        <f t="shared" si="9"/>
        <v>4407</v>
      </c>
      <c r="I17" s="54">
        <f t="shared" si="9"/>
        <v>4350</v>
      </c>
      <c r="J17" s="54">
        <f t="shared" si="9"/>
        <v>3650</v>
      </c>
      <c r="K17" s="54">
        <f t="shared" ref="K17:L17" si="16">SUM(K28,K37,K48,K57)</f>
        <v>3660</v>
      </c>
      <c r="L17" s="54">
        <f t="shared" si="16"/>
        <v>3651</v>
      </c>
      <c r="M17" s="54">
        <f t="shared" si="9"/>
        <v>3476</v>
      </c>
    </row>
    <row r="18" spans="2:13" s="40" customFormat="1" ht="22.5" customHeight="1" x14ac:dyDescent="0.25">
      <c r="B18" s="63">
        <v>4059</v>
      </c>
      <c r="C18" s="55"/>
      <c r="D18" s="56">
        <f>SUM(D29,D38,D49,D58)</f>
        <v>0</v>
      </c>
      <c r="E18" s="56">
        <f t="shared" si="9"/>
        <v>1</v>
      </c>
      <c r="F18" s="56">
        <f t="shared" si="9"/>
        <v>1247</v>
      </c>
      <c r="G18" s="56">
        <f t="shared" si="9"/>
        <v>1302</v>
      </c>
      <c r="H18" s="56">
        <f t="shared" si="9"/>
        <v>1320</v>
      </c>
      <c r="I18" s="56">
        <f t="shared" si="9"/>
        <v>1310</v>
      </c>
      <c r="J18" s="56">
        <f t="shared" si="9"/>
        <v>1120</v>
      </c>
      <c r="K18" s="56">
        <f t="shared" ref="K18:L18" si="17">SUM(K29,K38,K49,K58)</f>
        <v>1148</v>
      </c>
      <c r="L18" s="56">
        <f t="shared" si="17"/>
        <v>1138</v>
      </c>
      <c r="M18" s="56">
        <f t="shared" si="9"/>
        <v>1112</v>
      </c>
    </row>
    <row r="19" spans="2:13" s="46" customFormat="1" ht="22.5" customHeight="1" x14ac:dyDescent="0.25">
      <c r="B19" s="47" t="s">
        <v>28</v>
      </c>
      <c r="C19" s="48"/>
      <c r="D19" s="49">
        <f t="shared" ref="D19:M19" si="18">SUM(D20,D30)</f>
        <v>23610</v>
      </c>
      <c r="E19" s="49">
        <f t="shared" si="18"/>
        <v>22408</v>
      </c>
      <c r="F19" s="49">
        <f t="shared" si="18"/>
        <v>25084</v>
      </c>
      <c r="G19" s="49">
        <f t="shared" si="18"/>
        <v>26187</v>
      </c>
      <c r="H19" s="49">
        <f t="shared" si="18"/>
        <v>26645</v>
      </c>
      <c r="I19" s="49">
        <f t="shared" si="18"/>
        <v>26523</v>
      </c>
      <c r="J19" s="49">
        <f t="shared" si="18"/>
        <v>22445</v>
      </c>
      <c r="K19" s="53">
        <f t="shared" ref="K19:L19" si="19">SUM(K20,K30)</f>
        <v>22586</v>
      </c>
      <c r="L19" s="53">
        <f t="shared" si="19"/>
        <v>22185</v>
      </c>
      <c r="M19" s="53">
        <f t="shared" si="18"/>
        <v>21302</v>
      </c>
    </row>
    <row r="20" spans="2:13" s="40" customFormat="1" ht="16.5" customHeight="1" x14ac:dyDescent="0.25">
      <c r="B20" s="38" t="s">
        <v>27</v>
      </c>
      <c r="C20" s="41"/>
      <c r="D20" s="54">
        <f t="shared" ref="D20:M20" si="20">SUM(D21:D29)</f>
        <v>23347</v>
      </c>
      <c r="E20" s="54">
        <f t="shared" si="20"/>
        <v>21865</v>
      </c>
      <c r="F20" s="54">
        <f t="shared" si="20"/>
        <v>24304</v>
      </c>
      <c r="G20" s="54">
        <f t="shared" si="20"/>
        <v>25258</v>
      </c>
      <c r="H20" s="54">
        <f t="shared" si="20"/>
        <v>25627</v>
      </c>
      <c r="I20" s="54">
        <f t="shared" si="20"/>
        <v>25445</v>
      </c>
      <c r="J20" s="54">
        <f t="shared" si="20"/>
        <v>21575</v>
      </c>
      <c r="K20" s="54">
        <f t="shared" ref="K20" si="21">SUM(K21:K29)</f>
        <v>21723</v>
      </c>
      <c r="L20" s="54">
        <f t="shared" ref="L20" si="22">SUM(L21:L29)</f>
        <v>21358</v>
      </c>
      <c r="M20" s="54">
        <f t="shared" si="20"/>
        <v>20499</v>
      </c>
    </row>
    <row r="21" spans="2:13" s="40" customFormat="1" ht="16.5" customHeight="1" x14ac:dyDescent="0.25">
      <c r="B21" s="45">
        <v>4051</v>
      </c>
      <c r="C21" s="41"/>
      <c r="D21" s="54">
        <v>1066</v>
      </c>
      <c r="E21" s="54">
        <v>985</v>
      </c>
      <c r="F21" s="54">
        <v>1066</v>
      </c>
      <c r="G21" s="54">
        <v>1101</v>
      </c>
      <c r="H21" s="54">
        <v>1158</v>
      </c>
      <c r="I21" s="54">
        <v>1189</v>
      </c>
      <c r="J21" s="54">
        <v>1019</v>
      </c>
      <c r="K21" s="54">
        <v>1007</v>
      </c>
      <c r="L21" s="54">
        <v>950</v>
      </c>
      <c r="M21" s="54">
        <v>924</v>
      </c>
    </row>
    <row r="22" spans="2:13" s="40" customFormat="1" ht="16.5" customHeight="1" x14ac:dyDescent="0.25">
      <c r="B22" s="45">
        <v>4052</v>
      </c>
      <c r="C22" s="41"/>
      <c r="D22" s="54">
        <v>3224</v>
      </c>
      <c r="E22" s="54">
        <v>3116</v>
      </c>
      <c r="F22" s="54">
        <v>3486</v>
      </c>
      <c r="G22" s="54">
        <v>3514</v>
      </c>
      <c r="H22" s="54">
        <v>3584</v>
      </c>
      <c r="I22" s="54">
        <v>3641</v>
      </c>
      <c r="J22" s="54">
        <v>3098</v>
      </c>
      <c r="K22" s="54">
        <v>3159</v>
      </c>
      <c r="L22" s="54">
        <v>3052</v>
      </c>
      <c r="M22" s="54">
        <v>2915</v>
      </c>
    </row>
    <row r="23" spans="2:13" s="40" customFormat="1" ht="16.5" customHeight="1" x14ac:dyDescent="0.25">
      <c r="B23" s="45">
        <v>4053</v>
      </c>
      <c r="C23" s="41"/>
      <c r="D23" s="54">
        <v>2523</v>
      </c>
      <c r="E23" s="54">
        <v>2291</v>
      </c>
      <c r="F23" s="54">
        <v>2533</v>
      </c>
      <c r="G23" s="54">
        <v>2582</v>
      </c>
      <c r="H23" s="54">
        <v>2548</v>
      </c>
      <c r="I23" s="54">
        <v>2516</v>
      </c>
      <c r="J23" s="54">
        <v>2133</v>
      </c>
      <c r="K23" s="54">
        <v>2096</v>
      </c>
      <c r="L23" s="54">
        <v>2016</v>
      </c>
      <c r="M23" s="54">
        <v>1925</v>
      </c>
    </row>
    <row r="24" spans="2:13" s="40" customFormat="1" ht="16.5" customHeight="1" x14ac:dyDescent="0.25">
      <c r="B24" s="45">
        <v>4054</v>
      </c>
      <c r="C24" s="41"/>
      <c r="D24" s="54">
        <v>3500</v>
      </c>
      <c r="E24" s="54">
        <v>3299</v>
      </c>
      <c r="F24" s="54">
        <v>3420</v>
      </c>
      <c r="G24" s="54">
        <v>3772</v>
      </c>
      <c r="H24" s="54">
        <v>3799</v>
      </c>
      <c r="I24" s="54">
        <v>3815</v>
      </c>
      <c r="J24" s="54">
        <v>3456</v>
      </c>
      <c r="K24" s="54">
        <v>3447</v>
      </c>
      <c r="L24" s="54">
        <v>3477</v>
      </c>
      <c r="M24" s="54">
        <v>3384</v>
      </c>
    </row>
    <row r="25" spans="2:13" s="40" customFormat="1" ht="16.5" customHeight="1" x14ac:dyDescent="0.25">
      <c r="B25" s="45">
        <v>4055</v>
      </c>
      <c r="C25" s="41"/>
      <c r="D25" s="54">
        <v>3107</v>
      </c>
      <c r="E25" s="54">
        <v>2875</v>
      </c>
      <c r="F25" s="54">
        <v>2971</v>
      </c>
      <c r="G25" s="54">
        <v>3235</v>
      </c>
      <c r="H25" s="54">
        <v>3347</v>
      </c>
      <c r="I25" s="54">
        <v>3296</v>
      </c>
      <c r="J25" s="54">
        <v>2802</v>
      </c>
      <c r="K25" s="54">
        <v>2860</v>
      </c>
      <c r="L25" s="54">
        <v>2840</v>
      </c>
      <c r="M25" s="54">
        <v>2723</v>
      </c>
    </row>
    <row r="26" spans="2:13" s="40" customFormat="1" ht="16.5" customHeight="1" x14ac:dyDescent="0.25">
      <c r="B26" s="45">
        <v>4056</v>
      </c>
      <c r="C26" s="41"/>
      <c r="D26" s="54">
        <v>2760</v>
      </c>
      <c r="E26" s="54">
        <v>2394</v>
      </c>
      <c r="F26" s="54">
        <v>2462</v>
      </c>
      <c r="G26" s="54">
        <v>2606</v>
      </c>
      <c r="H26" s="54">
        <v>2628</v>
      </c>
      <c r="I26" s="54">
        <v>2577</v>
      </c>
      <c r="J26" s="54">
        <v>2150</v>
      </c>
      <c r="K26" s="54">
        <v>2250</v>
      </c>
      <c r="L26" s="54">
        <v>2219</v>
      </c>
      <c r="M26" s="54">
        <v>2143</v>
      </c>
    </row>
    <row r="27" spans="2:13" s="40" customFormat="1" ht="16.5" customHeight="1" x14ac:dyDescent="0.25">
      <c r="B27" s="45">
        <v>4057</v>
      </c>
      <c r="C27" s="41"/>
      <c r="D27" s="54">
        <v>3059</v>
      </c>
      <c r="E27" s="54">
        <v>2944</v>
      </c>
      <c r="F27" s="54">
        <v>3036</v>
      </c>
      <c r="G27" s="54">
        <v>3049</v>
      </c>
      <c r="H27" s="54">
        <v>3098</v>
      </c>
      <c r="I27" s="54">
        <v>3023</v>
      </c>
      <c r="J27" s="54">
        <v>2406</v>
      </c>
      <c r="K27" s="54">
        <v>2377</v>
      </c>
      <c r="L27" s="54">
        <v>2291</v>
      </c>
      <c r="M27" s="54">
        <v>2159</v>
      </c>
    </row>
    <row r="28" spans="2:13" s="40" customFormat="1" ht="16.5" customHeight="1" x14ac:dyDescent="0.25">
      <c r="B28" s="45">
        <v>4058</v>
      </c>
      <c r="C28" s="41"/>
      <c r="D28" s="54">
        <v>4108</v>
      </c>
      <c r="E28" s="54">
        <v>3961</v>
      </c>
      <c r="F28" s="54">
        <v>4137</v>
      </c>
      <c r="G28" s="54">
        <v>4176</v>
      </c>
      <c r="H28" s="54">
        <v>4228</v>
      </c>
      <c r="I28" s="54">
        <v>4154</v>
      </c>
      <c r="J28" s="54">
        <v>3459</v>
      </c>
      <c r="K28" s="54">
        <v>3459</v>
      </c>
      <c r="L28" s="54">
        <v>3446</v>
      </c>
      <c r="M28" s="54">
        <v>3283</v>
      </c>
    </row>
    <row r="29" spans="2:13" s="40" customFormat="1" ht="22.5" customHeight="1" x14ac:dyDescent="0.25">
      <c r="B29" s="59">
        <v>4059</v>
      </c>
      <c r="C29" s="41"/>
      <c r="D29" s="54">
        <v>0</v>
      </c>
      <c r="E29" s="54">
        <v>0</v>
      </c>
      <c r="F29" s="54">
        <v>1193</v>
      </c>
      <c r="G29" s="54">
        <v>1223</v>
      </c>
      <c r="H29" s="54">
        <v>1237</v>
      </c>
      <c r="I29" s="54">
        <v>1234</v>
      </c>
      <c r="J29" s="54">
        <v>1052</v>
      </c>
      <c r="K29" s="54">
        <v>1068</v>
      </c>
      <c r="L29" s="54">
        <v>1067</v>
      </c>
      <c r="M29" s="54">
        <v>1043</v>
      </c>
    </row>
    <row r="30" spans="2:13" s="35" customFormat="1" ht="16.5" customHeight="1" x14ac:dyDescent="0.25">
      <c r="B30" s="38" t="s">
        <v>39</v>
      </c>
      <c r="C30" s="39"/>
      <c r="D30" s="57">
        <f t="shared" ref="D30:M30" si="23">SUM(D31:D38)</f>
        <v>263</v>
      </c>
      <c r="E30" s="57">
        <f t="shared" si="23"/>
        <v>543</v>
      </c>
      <c r="F30" s="57">
        <f t="shared" si="23"/>
        <v>780</v>
      </c>
      <c r="G30" s="57">
        <f t="shared" si="23"/>
        <v>929</v>
      </c>
      <c r="H30" s="57">
        <f t="shared" si="23"/>
        <v>1018</v>
      </c>
      <c r="I30" s="57">
        <f t="shared" si="23"/>
        <v>1078</v>
      </c>
      <c r="J30" s="57">
        <f t="shared" si="23"/>
        <v>870</v>
      </c>
      <c r="K30" s="57">
        <f t="shared" ref="K30" si="24">SUM(K31:K38)</f>
        <v>863</v>
      </c>
      <c r="L30" s="57">
        <f t="shared" ref="L30" si="25">SUM(L31:L38)</f>
        <v>827</v>
      </c>
      <c r="M30" s="57">
        <f t="shared" si="23"/>
        <v>803</v>
      </c>
    </row>
    <row r="31" spans="2:13" s="40" customFormat="1" ht="16.5" customHeight="1" x14ac:dyDescent="0.25">
      <c r="B31" s="45">
        <v>4052</v>
      </c>
      <c r="C31" s="41"/>
      <c r="D31" s="54">
        <v>51</v>
      </c>
      <c r="E31" s="54">
        <v>90</v>
      </c>
      <c r="F31" s="54">
        <v>126</v>
      </c>
      <c r="G31" s="54">
        <v>144</v>
      </c>
      <c r="H31" s="54">
        <v>157</v>
      </c>
      <c r="I31" s="54">
        <v>161</v>
      </c>
      <c r="J31" s="54">
        <v>145</v>
      </c>
      <c r="K31" s="54">
        <v>143</v>
      </c>
      <c r="L31" s="54">
        <v>142</v>
      </c>
      <c r="M31" s="54">
        <v>139</v>
      </c>
    </row>
    <row r="32" spans="2:13" s="40" customFormat="1" ht="16.5" customHeight="1" x14ac:dyDescent="0.25">
      <c r="B32" s="45">
        <v>4053</v>
      </c>
      <c r="C32" s="41"/>
      <c r="D32" s="54">
        <v>15</v>
      </c>
      <c r="E32" s="54">
        <v>50</v>
      </c>
      <c r="F32" s="54">
        <v>102</v>
      </c>
      <c r="G32" s="54">
        <v>111</v>
      </c>
      <c r="H32" s="54">
        <v>127</v>
      </c>
      <c r="I32" s="54">
        <v>121</v>
      </c>
      <c r="J32" s="54">
        <v>85</v>
      </c>
      <c r="K32" s="54">
        <v>79</v>
      </c>
      <c r="L32" s="54">
        <v>70</v>
      </c>
      <c r="M32" s="54">
        <v>72</v>
      </c>
    </row>
    <row r="33" spans="2:13" s="40" customFormat="1" ht="16.5" customHeight="1" x14ac:dyDescent="0.25">
      <c r="B33" s="45">
        <v>4054</v>
      </c>
      <c r="C33" s="41"/>
      <c r="D33" s="54">
        <v>38</v>
      </c>
      <c r="E33" s="54">
        <v>98</v>
      </c>
      <c r="F33" s="54">
        <v>127</v>
      </c>
      <c r="G33" s="54">
        <v>174</v>
      </c>
      <c r="H33" s="54">
        <v>185</v>
      </c>
      <c r="I33" s="54">
        <v>198</v>
      </c>
      <c r="J33" s="54">
        <v>184</v>
      </c>
      <c r="K33" s="54">
        <v>181</v>
      </c>
      <c r="L33" s="54">
        <v>176</v>
      </c>
      <c r="M33" s="54">
        <v>177</v>
      </c>
    </row>
    <row r="34" spans="2:13" s="40" customFormat="1" ht="16.5" customHeight="1" x14ac:dyDescent="0.25">
      <c r="B34" s="45">
        <v>4055</v>
      </c>
      <c r="C34" s="41"/>
      <c r="D34" s="54">
        <v>44</v>
      </c>
      <c r="E34" s="54">
        <v>78</v>
      </c>
      <c r="F34" s="54">
        <v>96</v>
      </c>
      <c r="G34" s="54">
        <v>123</v>
      </c>
      <c r="H34" s="54">
        <v>145</v>
      </c>
      <c r="I34" s="54">
        <v>156</v>
      </c>
      <c r="J34" s="54">
        <v>120</v>
      </c>
      <c r="K34" s="54">
        <v>128</v>
      </c>
      <c r="L34" s="54">
        <v>116</v>
      </c>
      <c r="M34" s="54">
        <v>118</v>
      </c>
    </row>
    <row r="35" spans="2:13" s="40" customFormat="1" ht="16.5" customHeight="1" x14ac:dyDescent="0.25">
      <c r="B35" s="45">
        <v>4056</v>
      </c>
      <c r="C35" s="41"/>
      <c r="D35" s="54">
        <v>17</v>
      </c>
      <c r="E35" s="54">
        <v>34</v>
      </c>
      <c r="F35" s="54">
        <v>53</v>
      </c>
      <c r="G35" s="54">
        <v>68</v>
      </c>
      <c r="H35" s="54">
        <v>72</v>
      </c>
      <c r="I35" s="54">
        <v>81</v>
      </c>
      <c r="J35" s="54">
        <v>69</v>
      </c>
      <c r="K35" s="54">
        <v>76</v>
      </c>
      <c r="L35" s="54">
        <v>77</v>
      </c>
      <c r="M35" s="54">
        <v>68</v>
      </c>
    </row>
    <row r="36" spans="2:13" s="40" customFormat="1" ht="16.5" customHeight="1" x14ac:dyDescent="0.25">
      <c r="B36" s="45">
        <v>4057</v>
      </c>
      <c r="C36" s="41"/>
      <c r="D36" s="54">
        <v>35</v>
      </c>
      <c r="E36" s="54">
        <v>65</v>
      </c>
      <c r="F36" s="54">
        <v>92</v>
      </c>
      <c r="G36" s="54">
        <v>93</v>
      </c>
      <c r="H36" s="54">
        <v>102</v>
      </c>
      <c r="I36" s="54">
        <v>130</v>
      </c>
      <c r="J36" s="54">
        <v>85</v>
      </c>
      <c r="K36" s="54">
        <v>85</v>
      </c>
      <c r="L36" s="54">
        <v>79</v>
      </c>
      <c r="M36" s="54">
        <v>67</v>
      </c>
    </row>
    <row r="37" spans="2:13" s="40" customFormat="1" ht="16.5" customHeight="1" x14ac:dyDescent="0.25">
      <c r="B37" s="45">
        <v>4058</v>
      </c>
      <c r="C37" s="41"/>
      <c r="D37" s="54">
        <v>63</v>
      </c>
      <c r="E37" s="54">
        <v>127</v>
      </c>
      <c r="F37" s="54">
        <v>138</v>
      </c>
      <c r="G37" s="54">
        <v>143</v>
      </c>
      <c r="H37" s="54">
        <v>153</v>
      </c>
      <c r="I37" s="54">
        <v>159</v>
      </c>
      <c r="J37" s="54">
        <v>120</v>
      </c>
      <c r="K37" s="54">
        <v>107</v>
      </c>
      <c r="L37" s="54">
        <v>108</v>
      </c>
      <c r="M37" s="54">
        <v>105</v>
      </c>
    </row>
    <row r="38" spans="2:13" s="40" customFormat="1" ht="22.15" customHeight="1" x14ac:dyDescent="0.25">
      <c r="B38" s="64">
        <v>4059</v>
      </c>
      <c r="C38" s="55"/>
      <c r="D38" s="56">
        <v>0</v>
      </c>
      <c r="E38" s="56">
        <v>1</v>
      </c>
      <c r="F38" s="56">
        <v>46</v>
      </c>
      <c r="G38" s="56">
        <v>73</v>
      </c>
      <c r="H38" s="56">
        <v>77</v>
      </c>
      <c r="I38" s="56">
        <v>72</v>
      </c>
      <c r="J38" s="56">
        <v>62</v>
      </c>
      <c r="K38" s="56">
        <v>64</v>
      </c>
      <c r="L38" s="56">
        <v>59</v>
      </c>
      <c r="M38" s="56">
        <v>57</v>
      </c>
    </row>
    <row r="39" spans="2:13" s="46" customFormat="1" ht="22.5" customHeight="1" x14ac:dyDescent="0.25">
      <c r="B39" s="47" t="s">
        <v>29</v>
      </c>
      <c r="C39" s="48"/>
      <c r="D39" s="49">
        <f t="shared" ref="D39:M39" si="26">SUM(D40,D50)</f>
        <v>281</v>
      </c>
      <c r="E39" s="49">
        <f t="shared" si="26"/>
        <v>248</v>
      </c>
      <c r="F39" s="49">
        <f t="shared" si="26"/>
        <v>273</v>
      </c>
      <c r="G39" s="49">
        <f t="shared" si="26"/>
        <v>313</v>
      </c>
      <c r="H39" s="49">
        <f t="shared" si="26"/>
        <v>245</v>
      </c>
      <c r="I39" s="49">
        <f t="shared" si="26"/>
        <v>248</v>
      </c>
      <c r="J39" s="49">
        <f t="shared" si="26"/>
        <v>405</v>
      </c>
      <c r="K39" s="53">
        <f t="shared" ref="K39:L39" si="27">SUM(K40,K50)</f>
        <v>605</v>
      </c>
      <c r="L39" s="53">
        <f t="shared" si="27"/>
        <v>549</v>
      </c>
      <c r="M39" s="53">
        <f t="shared" si="26"/>
        <v>606</v>
      </c>
    </row>
    <row r="40" spans="2:13" s="40" customFormat="1" ht="16.5" customHeight="1" x14ac:dyDescent="0.25">
      <c r="B40" s="38" t="s">
        <v>27</v>
      </c>
      <c r="C40" s="41"/>
      <c r="D40" s="54">
        <f t="shared" ref="D40:M40" si="28">SUM(D41:D49)</f>
        <v>258</v>
      </c>
      <c r="E40" s="54">
        <f t="shared" si="28"/>
        <v>226</v>
      </c>
      <c r="F40" s="54">
        <f t="shared" si="28"/>
        <v>254</v>
      </c>
      <c r="G40" s="54">
        <f t="shared" si="28"/>
        <v>285</v>
      </c>
      <c r="H40" s="54">
        <f t="shared" si="28"/>
        <v>229</v>
      </c>
      <c r="I40" s="54">
        <f t="shared" si="28"/>
        <v>234</v>
      </c>
      <c r="J40" s="54">
        <f t="shared" si="28"/>
        <v>386</v>
      </c>
      <c r="K40" s="54">
        <f t="shared" ref="K40" si="29">SUM(K41:K49)</f>
        <v>568</v>
      </c>
      <c r="L40" s="54">
        <f t="shared" ref="L40" si="30">SUM(L41:L49)</f>
        <v>524</v>
      </c>
      <c r="M40" s="54">
        <f t="shared" si="28"/>
        <v>571</v>
      </c>
    </row>
    <row r="41" spans="2:13" s="40" customFormat="1" ht="16.5" customHeight="1" x14ac:dyDescent="0.25">
      <c r="B41" s="45">
        <v>4051</v>
      </c>
      <c r="C41" s="41"/>
      <c r="D41" s="54">
        <v>10</v>
      </c>
      <c r="E41" s="54">
        <v>6</v>
      </c>
      <c r="F41" s="54">
        <v>13</v>
      </c>
      <c r="G41" s="54">
        <v>15</v>
      </c>
      <c r="H41" s="54">
        <v>15</v>
      </c>
      <c r="I41" s="54">
        <v>12</v>
      </c>
      <c r="J41" s="54">
        <v>16</v>
      </c>
      <c r="K41" s="54">
        <v>26</v>
      </c>
      <c r="L41" s="54">
        <v>23</v>
      </c>
      <c r="M41" s="54">
        <v>21</v>
      </c>
    </row>
    <row r="42" spans="2:13" s="40" customFormat="1" ht="16.5" customHeight="1" x14ac:dyDescent="0.25">
      <c r="B42" s="45">
        <v>4052</v>
      </c>
      <c r="C42" s="41"/>
      <c r="D42" s="54">
        <v>35</v>
      </c>
      <c r="E42" s="54">
        <v>40</v>
      </c>
      <c r="F42" s="54">
        <v>47</v>
      </c>
      <c r="G42" s="54">
        <v>42</v>
      </c>
      <c r="H42" s="54">
        <v>33</v>
      </c>
      <c r="I42" s="54">
        <v>30</v>
      </c>
      <c r="J42" s="54">
        <v>69</v>
      </c>
      <c r="K42" s="54">
        <v>76</v>
      </c>
      <c r="L42" s="54">
        <v>77</v>
      </c>
      <c r="M42" s="54">
        <v>82</v>
      </c>
    </row>
    <row r="43" spans="2:13" s="40" customFormat="1" ht="16.5" customHeight="1" x14ac:dyDescent="0.25">
      <c r="B43" s="45">
        <v>4053</v>
      </c>
      <c r="C43" s="41"/>
      <c r="D43" s="54">
        <v>27</v>
      </c>
      <c r="E43" s="54">
        <v>35</v>
      </c>
      <c r="F43" s="54">
        <v>37</v>
      </c>
      <c r="G43" s="54">
        <v>29</v>
      </c>
      <c r="H43" s="54">
        <v>24</v>
      </c>
      <c r="I43" s="54">
        <v>32</v>
      </c>
      <c r="J43" s="54">
        <v>42</v>
      </c>
      <c r="K43" s="54">
        <v>77</v>
      </c>
      <c r="L43" s="54">
        <v>60</v>
      </c>
      <c r="M43" s="54">
        <v>64</v>
      </c>
    </row>
    <row r="44" spans="2:13" s="40" customFormat="1" ht="16.5" customHeight="1" x14ac:dyDescent="0.25">
      <c r="B44" s="45">
        <v>4054</v>
      </c>
      <c r="C44" s="41"/>
      <c r="D44" s="54">
        <v>17</v>
      </c>
      <c r="E44" s="54">
        <v>17</v>
      </c>
      <c r="F44" s="54">
        <v>16</v>
      </c>
      <c r="G44" s="54">
        <v>22</v>
      </c>
      <c r="H44" s="54">
        <v>22</v>
      </c>
      <c r="I44" s="54">
        <v>23</v>
      </c>
      <c r="J44" s="54">
        <v>29</v>
      </c>
      <c r="K44" s="54">
        <v>47</v>
      </c>
      <c r="L44" s="54">
        <v>50</v>
      </c>
      <c r="M44" s="54">
        <v>51</v>
      </c>
    </row>
    <row r="45" spans="2:13" s="40" customFormat="1" ht="16.5" customHeight="1" x14ac:dyDescent="0.25">
      <c r="B45" s="45">
        <v>4055</v>
      </c>
      <c r="C45" s="41"/>
      <c r="D45" s="54">
        <v>32</v>
      </c>
      <c r="E45" s="54">
        <v>20</v>
      </c>
      <c r="F45" s="54">
        <v>31</v>
      </c>
      <c r="G45" s="54">
        <v>36</v>
      </c>
      <c r="H45" s="54">
        <v>39</v>
      </c>
      <c r="I45" s="54">
        <v>41</v>
      </c>
      <c r="J45" s="54">
        <v>43</v>
      </c>
      <c r="K45" s="54">
        <v>67</v>
      </c>
      <c r="L45" s="54">
        <v>67</v>
      </c>
      <c r="M45" s="54">
        <v>80</v>
      </c>
    </row>
    <row r="46" spans="2:13" s="40" customFormat="1" ht="16.5" customHeight="1" x14ac:dyDescent="0.25">
      <c r="B46" s="45">
        <v>4056</v>
      </c>
      <c r="C46" s="41"/>
      <c r="D46" s="54">
        <v>38</v>
      </c>
      <c r="E46" s="54">
        <v>19</v>
      </c>
      <c r="F46" s="54">
        <v>25</v>
      </c>
      <c r="G46" s="54">
        <v>43</v>
      </c>
      <c r="H46" s="54">
        <v>30</v>
      </c>
      <c r="I46" s="54">
        <v>29</v>
      </c>
      <c r="J46" s="54">
        <v>45</v>
      </c>
      <c r="K46" s="54">
        <v>70</v>
      </c>
      <c r="L46" s="54">
        <v>72</v>
      </c>
      <c r="M46" s="54">
        <v>81</v>
      </c>
    </row>
    <row r="47" spans="2:13" s="40" customFormat="1" ht="16.5" customHeight="1" x14ac:dyDescent="0.25">
      <c r="B47" s="45">
        <v>4057</v>
      </c>
      <c r="C47" s="41"/>
      <c r="D47" s="54">
        <v>55</v>
      </c>
      <c r="E47" s="54">
        <v>49</v>
      </c>
      <c r="F47" s="54">
        <v>42</v>
      </c>
      <c r="G47" s="54">
        <v>54</v>
      </c>
      <c r="H47" s="54">
        <v>34</v>
      </c>
      <c r="I47" s="54">
        <v>31</v>
      </c>
      <c r="J47" s="54">
        <v>68</v>
      </c>
      <c r="K47" s="54">
        <v>103</v>
      </c>
      <c r="L47" s="54">
        <v>74</v>
      </c>
      <c r="M47" s="54">
        <v>96</v>
      </c>
    </row>
    <row r="48" spans="2:13" s="40" customFormat="1" ht="16.5" customHeight="1" x14ac:dyDescent="0.25">
      <c r="B48" s="45">
        <v>4058</v>
      </c>
      <c r="C48" s="41"/>
      <c r="D48" s="54">
        <v>44</v>
      </c>
      <c r="E48" s="54">
        <v>40</v>
      </c>
      <c r="F48" s="54">
        <v>37</v>
      </c>
      <c r="G48" s="54">
        <v>38</v>
      </c>
      <c r="H48" s="54">
        <v>26</v>
      </c>
      <c r="I48" s="54">
        <v>34</v>
      </c>
      <c r="J48" s="54">
        <v>68</v>
      </c>
      <c r="K48" s="54">
        <v>88</v>
      </c>
      <c r="L48" s="54">
        <v>91</v>
      </c>
      <c r="M48" s="54">
        <v>85</v>
      </c>
    </row>
    <row r="49" spans="2:13" s="40" customFormat="1" ht="22.15" customHeight="1" x14ac:dyDescent="0.25">
      <c r="B49" s="45">
        <v>4059</v>
      </c>
      <c r="C49" s="41"/>
      <c r="D49" s="54">
        <v>0</v>
      </c>
      <c r="E49" s="54">
        <v>0</v>
      </c>
      <c r="F49" s="54">
        <v>6</v>
      </c>
      <c r="G49" s="54">
        <v>6</v>
      </c>
      <c r="H49" s="54">
        <v>6</v>
      </c>
      <c r="I49" s="54">
        <v>2</v>
      </c>
      <c r="J49" s="54">
        <v>6</v>
      </c>
      <c r="K49" s="54">
        <v>14</v>
      </c>
      <c r="L49" s="54">
        <v>10</v>
      </c>
      <c r="M49" s="54">
        <v>11</v>
      </c>
    </row>
    <row r="50" spans="2:13" s="35" customFormat="1" ht="16.5" customHeight="1" x14ac:dyDescent="0.25">
      <c r="B50" s="38" t="s">
        <v>39</v>
      </c>
      <c r="C50" s="39"/>
      <c r="D50" s="57">
        <f t="shared" ref="D50:M50" si="31">SUM(D51:D58)</f>
        <v>23</v>
      </c>
      <c r="E50" s="57">
        <f t="shared" si="31"/>
        <v>22</v>
      </c>
      <c r="F50" s="57">
        <f t="shared" si="31"/>
        <v>19</v>
      </c>
      <c r="G50" s="57">
        <f t="shared" si="31"/>
        <v>28</v>
      </c>
      <c r="H50" s="57">
        <f t="shared" si="31"/>
        <v>16</v>
      </c>
      <c r="I50" s="57">
        <f t="shared" si="31"/>
        <v>14</v>
      </c>
      <c r="J50" s="57">
        <f t="shared" si="31"/>
        <v>19</v>
      </c>
      <c r="K50" s="57">
        <f t="shared" ref="K50" si="32">SUM(K51:K58)</f>
        <v>37</v>
      </c>
      <c r="L50" s="57">
        <f t="shared" ref="L50" si="33">SUM(L51:L58)</f>
        <v>25</v>
      </c>
      <c r="M50" s="57">
        <f t="shared" si="31"/>
        <v>35</v>
      </c>
    </row>
    <row r="51" spans="2:13" s="40" customFormat="1" ht="16.5" customHeight="1" x14ac:dyDescent="0.25">
      <c r="B51" s="45">
        <v>4052</v>
      </c>
      <c r="C51" s="41"/>
      <c r="D51" s="54">
        <v>3</v>
      </c>
      <c r="E51" s="54">
        <v>3</v>
      </c>
      <c r="F51" s="54">
        <v>2</v>
      </c>
      <c r="G51" s="54">
        <v>1</v>
      </c>
      <c r="H51" s="54">
        <v>1</v>
      </c>
      <c r="I51" s="54">
        <v>2</v>
      </c>
      <c r="J51" s="54">
        <v>1</v>
      </c>
      <c r="K51" s="54">
        <v>10</v>
      </c>
      <c r="L51" s="54">
        <v>6</v>
      </c>
      <c r="M51" s="54">
        <v>7</v>
      </c>
    </row>
    <row r="52" spans="2:13" s="40" customFormat="1" ht="16.5" customHeight="1" x14ac:dyDescent="0.25">
      <c r="B52" s="45">
        <v>4053</v>
      </c>
      <c r="C52" s="41"/>
      <c r="D52" s="54">
        <v>2</v>
      </c>
      <c r="E52" s="54">
        <v>1</v>
      </c>
      <c r="F52" s="54">
        <v>1</v>
      </c>
      <c r="G52" s="54">
        <v>6</v>
      </c>
      <c r="H52" s="54">
        <v>2</v>
      </c>
      <c r="I52" s="54">
        <v>0</v>
      </c>
      <c r="J52" s="54">
        <v>2</v>
      </c>
      <c r="K52" s="54">
        <v>3</v>
      </c>
      <c r="L52" s="54">
        <v>1</v>
      </c>
      <c r="M52" s="54">
        <v>3</v>
      </c>
    </row>
    <row r="53" spans="2:13" s="40" customFormat="1" ht="16.5" customHeight="1" x14ac:dyDescent="0.25">
      <c r="B53" s="45">
        <v>4054</v>
      </c>
      <c r="C53" s="41"/>
      <c r="D53" s="54">
        <v>2</v>
      </c>
      <c r="E53" s="54">
        <v>4</v>
      </c>
      <c r="F53" s="54">
        <v>2</v>
      </c>
      <c r="G53" s="54">
        <v>7</v>
      </c>
      <c r="H53" s="54">
        <v>5</v>
      </c>
      <c r="I53" s="54">
        <v>2</v>
      </c>
      <c r="J53" s="54">
        <v>2</v>
      </c>
      <c r="K53" s="54">
        <v>5</v>
      </c>
      <c r="L53" s="54">
        <v>2</v>
      </c>
      <c r="M53" s="54">
        <v>3</v>
      </c>
    </row>
    <row r="54" spans="2:13" s="40" customFormat="1" ht="16.5" customHeight="1" x14ac:dyDescent="0.25">
      <c r="B54" s="45">
        <v>4055</v>
      </c>
      <c r="C54" s="41"/>
      <c r="D54" s="54">
        <v>4</v>
      </c>
      <c r="E54" s="54">
        <v>4</v>
      </c>
      <c r="F54" s="54">
        <v>5</v>
      </c>
      <c r="G54" s="54">
        <v>6</v>
      </c>
      <c r="H54" s="54">
        <v>4</v>
      </c>
      <c r="I54" s="54">
        <v>3</v>
      </c>
      <c r="J54" s="54">
        <v>3</v>
      </c>
      <c r="K54" s="54">
        <v>8</v>
      </c>
      <c r="L54" s="54">
        <v>4</v>
      </c>
      <c r="M54" s="54">
        <v>5</v>
      </c>
    </row>
    <row r="55" spans="2:13" s="40" customFormat="1" ht="16.5" customHeight="1" x14ac:dyDescent="0.25">
      <c r="B55" s="45">
        <v>4056</v>
      </c>
      <c r="C55" s="41"/>
      <c r="D55" s="54">
        <v>2</v>
      </c>
      <c r="E55" s="54">
        <v>2</v>
      </c>
      <c r="F55" s="54">
        <v>0</v>
      </c>
      <c r="G55" s="54">
        <v>1</v>
      </c>
      <c r="H55" s="54">
        <v>3</v>
      </c>
      <c r="I55" s="54">
        <v>2</v>
      </c>
      <c r="J55" s="54">
        <v>3</v>
      </c>
      <c r="K55" s="54">
        <v>1</v>
      </c>
      <c r="L55" s="54">
        <v>1</v>
      </c>
      <c r="M55" s="54">
        <v>6</v>
      </c>
    </row>
    <row r="56" spans="2:13" s="40" customFormat="1" ht="16.5" customHeight="1" x14ac:dyDescent="0.25">
      <c r="B56" s="45">
        <v>4057</v>
      </c>
      <c r="C56" s="41"/>
      <c r="D56" s="54">
        <v>3</v>
      </c>
      <c r="E56" s="54">
        <v>6</v>
      </c>
      <c r="F56" s="54">
        <v>3</v>
      </c>
      <c r="G56" s="54">
        <v>3</v>
      </c>
      <c r="H56" s="54">
        <v>1</v>
      </c>
      <c r="I56" s="54">
        <v>0</v>
      </c>
      <c r="J56" s="54">
        <v>5</v>
      </c>
      <c r="K56" s="54">
        <v>2</v>
      </c>
      <c r="L56" s="54">
        <v>3</v>
      </c>
      <c r="M56" s="54">
        <v>7</v>
      </c>
    </row>
    <row r="57" spans="2:13" s="40" customFormat="1" ht="16.5" customHeight="1" x14ac:dyDescent="0.25">
      <c r="B57" s="45">
        <v>4058</v>
      </c>
      <c r="C57" s="41"/>
      <c r="D57" s="54">
        <v>7</v>
      </c>
      <c r="E57" s="54">
        <v>2</v>
      </c>
      <c r="F57" s="54">
        <v>4</v>
      </c>
      <c r="G57" s="54">
        <v>4</v>
      </c>
      <c r="H57" s="54">
        <v>0</v>
      </c>
      <c r="I57" s="54">
        <v>3</v>
      </c>
      <c r="J57" s="54">
        <v>3</v>
      </c>
      <c r="K57" s="54">
        <v>6</v>
      </c>
      <c r="L57" s="54">
        <v>6</v>
      </c>
      <c r="M57" s="54">
        <v>3</v>
      </c>
    </row>
    <row r="58" spans="2:13" s="40" customFormat="1" ht="22.15" customHeight="1" x14ac:dyDescent="0.25">
      <c r="B58" s="64">
        <v>4059</v>
      </c>
      <c r="C58" s="55"/>
      <c r="D58" s="56">
        <v>0</v>
      </c>
      <c r="E58" s="56">
        <v>0</v>
      </c>
      <c r="F58" s="56">
        <v>2</v>
      </c>
      <c r="G58" s="56">
        <v>0</v>
      </c>
      <c r="H58" s="56">
        <v>0</v>
      </c>
      <c r="I58" s="56">
        <v>2</v>
      </c>
      <c r="J58" s="56">
        <v>0</v>
      </c>
      <c r="K58" s="56">
        <v>2</v>
      </c>
      <c r="L58" s="56">
        <v>2</v>
      </c>
      <c r="M58" s="56">
        <v>1</v>
      </c>
    </row>
    <row r="59" spans="2:13" ht="6.75" customHeight="1" x14ac:dyDescent="0.2">
      <c r="B59" s="42"/>
      <c r="C59" s="42"/>
      <c r="D59" s="43"/>
      <c r="E59" s="43"/>
      <c r="F59" s="43"/>
      <c r="G59" s="43"/>
      <c r="H59" s="43"/>
      <c r="I59" s="43"/>
      <c r="J59" s="43"/>
    </row>
    <row r="60" spans="2:13" s="40" customFormat="1" ht="39" customHeight="1" x14ac:dyDescent="0.25">
      <c r="B60" s="82" t="s">
        <v>43</v>
      </c>
      <c r="C60" s="82"/>
      <c r="D60" s="82"/>
      <c r="E60" s="82"/>
      <c r="F60" s="82"/>
      <c r="G60" s="82"/>
      <c r="H60" s="82"/>
      <c r="I60" s="82"/>
      <c r="J60" s="82"/>
      <c r="K60" s="82"/>
      <c r="L60" s="82"/>
      <c r="M60" s="82"/>
    </row>
    <row r="61" spans="2:13" ht="6.75" customHeight="1" thickBot="1" x14ac:dyDescent="0.25">
      <c r="B61" s="44"/>
      <c r="C61" s="44"/>
      <c r="D61" s="44"/>
      <c r="E61" s="44"/>
      <c r="F61" s="44"/>
      <c r="G61" s="44"/>
      <c r="H61" s="44"/>
      <c r="I61" s="44"/>
      <c r="J61" s="44"/>
      <c r="K61" s="44"/>
      <c r="L61" s="44"/>
      <c r="M61" s="44"/>
    </row>
  </sheetData>
  <mergeCells count="4">
    <mergeCell ref="B60:M60"/>
    <mergeCell ref="D5:M5"/>
    <mergeCell ref="B1:M1"/>
    <mergeCell ref="B2:M2"/>
  </mergeCells>
  <conditionalFormatting sqref="M19 D51:J58 M40 D30:J38 M30:M38 M50:M58">
    <cfRule type="expression" dxfId="27" priority="567">
      <formula>ISBLANK(D19)</formula>
    </cfRule>
  </conditionalFormatting>
  <conditionalFormatting sqref="M21:M29">
    <cfRule type="expression" dxfId="26" priority="403">
      <formula>ISBLANK(M21)</formula>
    </cfRule>
  </conditionalFormatting>
  <conditionalFormatting sqref="D19:J19">
    <cfRule type="expression" dxfId="25" priority="432">
      <formula>ISBLANK(D19)</formula>
    </cfRule>
  </conditionalFormatting>
  <conditionalFormatting sqref="M20">
    <cfRule type="expression" dxfId="24" priority="557">
      <formula>ISBLANK(M20)</formula>
    </cfRule>
  </conditionalFormatting>
  <conditionalFormatting sqref="D9:J17 M9:M17">
    <cfRule type="expression" dxfId="23" priority="54">
      <formula>ISBLANK(D9)</formula>
    </cfRule>
  </conditionalFormatting>
  <conditionalFormatting sqref="D20:J20">
    <cfRule type="expression" dxfId="22" priority="53">
      <formula>ISBLANK(D20)</formula>
    </cfRule>
  </conditionalFormatting>
  <conditionalFormatting sqref="D21:J29">
    <cfRule type="expression" dxfId="21" priority="52">
      <formula>ISBLANK(D21)</formula>
    </cfRule>
  </conditionalFormatting>
  <conditionalFormatting sqref="D40:J40">
    <cfRule type="expression" dxfId="20" priority="49">
      <formula>ISBLANK(D40)</formula>
    </cfRule>
  </conditionalFormatting>
  <conditionalFormatting sqref="D50:J50">
    <cfRule type="expression" dxfId="19" priority="48">
      <formula>ISBLANK(D50)</formula>
    </cfRule>
  </conditionalFormatting>
  <conditionalFormatting sqref="D18:J18 M18">
    <cfRule type="expression" dxfId="18" priority="23">
      <formula>ISBLANK(D18)</formula>
    </cfRule>
  </conditionalFormatting>
  <conditionalFormatting sqref="M39">
    <cfRule type="expression" dxfId="17" priority="20">
      <formula>ISBLANK(M39)</formula>
    </cfRule>
  </conditionalFormatting>
  <conditionalFormatting sqref="D39:J39">
    <cfRule type="expression" dxfId="16" priority="19">
      <formula>ISBLANK(D39)</formula>
    </cfRule>
  </conditionalFormatting>
  <conditionalFormatting sqref="K19 K40 K30:K38 K50:K58">
    <cfRule type="expression" dxfId="15" priority="18">
      <formula>ISBLANK(K19)</formula>
    </cfRule>
  </conditionalFormatting>
  <conditionalFormatting sqref="K21:K29">
    <cfRule type="expression" dxfId="14" priority="16">
      <formula>ISBLANK(K21)</formula>
    </cfRule>
  </conditionalFormatting>
  <conditionalFormatting sqref="K20">
    <cfRule type="expression" dxfId="13" priority="17">
      <formula>ISBLANK(K20)</formula>
    </cfRule>
  </conditionalFormatting>
  <conditionalFormatting sqref="K9:K17">
    <cfRule type="expression" dxfId="12" priority="15">
      <formula>ISBLANK(K9)</formula>
    </cfRule>
  </conditionalFormatting>
  <conditionalFormatting sqref="K18">
    <cfRule type="expression" dxfId="11" priority="14">
      <formula>ISBLANK(K18)</formula>
    </cfRule>
  </conditionalFormatting>
  <conditionalFormatting sqref="K39">
    <cfRule type="expression" dxfId="10" priority="12">
      <formula>ISBLANK(K39)</formula>
    </cfRule>
  </conditionalFormatting>
  <conditionalFormatting sqref="L19 L40 L30:L38 L50:L58">
    <cfRule type="expression" dxfId="9" priority="11">
      <formula>ISBLANK(L19)</formula>
    </cfRule>
  </conditionalFormatting>
  <conditionalFormatting sqref="L21:L29">
    <cfRule type="expression" dxfId="8" priority="9">
      <formula>ISBLANK(L21)</formula>
    </cfRule>
  </conditionalFormatting>
  <conditionalFormatting sqref="L20">
    <cfRule type="expression" dxfId="7" priority="10">
      <formula>ISBLANK(L20)</formula>
    </cfRule>
  </conditionalFormatting>
  <conditionalFormatting sqref="L9:L17">
    <cfRule type="expression" dxfId="6" priority="8">
      <formula>ISBLANK(L9)</formula>
    </cfRule>
  </conditionalFormatting>
  <conditionalFormatting sqref="L18">
    <cfRule type="expression" dxfId="5" priority="7">
      <formula>ISBLANK(L18)</formula>
    </cfRule>
  </conditionalFormatting>
  <conditionalFormatting sqref="L39">
    <cfRule type="expression" dxfId="4" priority="5">
      <formula>ISBLANK(L39)</formula>
    </cfRule>
  </conditionalFormatting>
  <conditionalFormatting sqref="M41:M49">
    <cfRule type="expression" dxfId="3" priority="4">
      <formula>ISBLANK(M41)</formula>
    </cfRule>
  </conditionalFormatting>
  <conditionalFormatting sqref="D41:J49">
    <cfRule type="expression" dxfId="2" priority="3">
      <formula>ISBLANK(D41)</formula>
    </cfRule>
  </conditionalFormatting>
  <conditionalFormatting sqref="K41:K49">
    <cfRule type="expression" dxfId="1" priority="2">
      <formula>ISBLANK(K41)</formula>
    </cfRule>
  </conditionalFormatting>
  <conditionalFormatting sqref="L41:L49">
    <cfRule type="expression" dxfId="0" priority="1">
      <formula>ISBLANK(L41)</formula>
    </cfRule>
  </conditionalFormatting>
  <dataValidations count="1">
    <dataValidation operator="lessThan" showInputMessage="1" showErrorMessage="1" error="Bitte nicht ändern!_x000a__x000a_                   Danke_x000a_           Irma Rodiqi" sqref="D1:J1 D5 A60:B61 A62:XFD1048576 C61:XFD61 D3:M4 D6:M7 A1:C59 N1:XFD60 D9:M59"/>
  </dataValidations>
  <pageMargins left="0" right="0.59055118110236227" top="0" bottom="0.59055118110236227" header="0" footer="0.39370078740157483"/>
  <pageSetup paperSize="9" scale="5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Steckbrief</vt:lpstr>
      <vt:lpstr>Zeitreihe</vt:lpstr>
      <vt:lpstr>Anwohnerparkkarten Stadt Basel </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Irma.Rodiqi@bs.ch</dc:creator>
  <cp:lastModifiedBy>Rodiqi, Irma</cp:lastModifiedBy>
  <cp:lastPrinted>2023-03-24T15:24:11Z</cp:lastPrinted>
  <dcterms:created xsi:type="dcterms:W3CDTF">2021-06-03T08:14:48Z</dcterms:created>
  <dcterms:modified xsi:type="dcterms:W3CDTF">2023-03-28T11:09:04Z</dcterms:modified>
</cp:coreProperties>
</file>