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1-Verkehr\3-Luftverkehr\"/>
    </mc:Choice>
  </mc:AlternateContent>
  <bookViews>
    <workbookView xWindow="0" yWindow="0" windowWidth="19200" windowHeight="7065"/>
  </bookViews>
  <sheets>
    <sheet name="Steckbrief" sheetId="5" r:id="rId1"/>
    <sheet name="Gesamtverkehr" sheetId="2" r:id="rId2"/>
    <sheet name="Linienverkehr" sheetId="3" r:id="rId3"/>
    <sheet name="Bedarfsverkehr" sheetId="4" r:id="rId4"/>
  </sheets>
  <calcPr calcId="162913"/>
</workbook>
</file>

<file path=xl/calcChain.xml><?xml version="1.0" encoding="utf-8"?>
<calcChain xmlns="http://schemas.openxmlformats.org/spreadsheetml/2006/main">
  <c r="Q38" i="2" l="1"/>
  <c r="Q37" i="2"/>
  <c r="Q36" i="2"/>
  <c r="L38" i="2"/>
  <c r="L37" i="2"/>
  <c r="H38" i="2"/>
  <c r="H37" i="2"/>
  <c r="B36" i="2" l="1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5" i="3" l="1"/>
  <c r="H35" i="3"/>
  <c r="L35" i="4"/>
  <c r="H35" i="4"/>
  <c r="Q35" i="2"/>
  <c r="K35" i="2"/>
  <c r="J35" i="2"/>
  <c r="G35" i="2"/>
  <c r="F35" i="2"/>
  <c r="D35" i="2"/>
  <c r="D34" i="2" l="1"/>
  <c r="L34" i="3"/>
  <c r="L34" i="4"/>
  <c r="H34" i="3"/>
  <c r="H34" i="4"/>
  <c r="Q34" i="2"/>
  <c r="K34" i="2"/>
  <c r="J34" i="2"/>
  <c r="G34" i="2"/>
  <c r="F34" i="2"/>
  <c r="L33" i="4"/>
  <c r="H33" i="4"/>
  <c r="L33" i="3"/>
  <c r="H33" i="3"/>
  <c r="Q33" i="2"/>
  <c r="K33" i="2"/>
  <c r="J33" i="2"/>
  <c r="G33" i="2"/>
  <c r="F33" i="2"/>
  <c r="D33" i="2"/>
  <c r="L32" i="4"/>
  <c r="H32" i="4"/>
  <c r="L32" i="3"/>
  <c r="H32" i="3"/>
  <c r="Q32" i="2"/>
  <c r="K32" i="2"/>
  <c r="J32" i="2"/>
  <c r="G32" i="2"/>
  <c r="F32" i="2"/>
  <c r="D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L31" i="4"/>
  <c r="H31" i="4"/>
  <c r="L30" i="4"/>
  <c r="H30" i="4"/>
  <c r="L29" i="4"/>
  <c r="H29" i="4"/>
  <c r="L28" i="4"/>
  <c r="H28" i="4"/>
  <c r="L27" i="4"/>
  <c r="H27" i="4"/>
  <c r="L26" i="4"/>
  <c r="H26" i="4"/>
  <c r="L25" i="4"/>
  <c r="H25" i="4"/>
  <c r="L24" i="4"/>
  <c r="H24" i="4"/>
  <c r="L23" i="4"/>
  <c r="H23" i="4"/>
  <c r="L22" i="4"/>
  <c r="H22" i="4"/>
  <c r="L21" i="4"/>
  <c r="H21" i="4"/>
  <c r="L20" i="4"/>
  <c r="H20" i="4"/>
  <c r="L19" i="4"/>
  <c r="H19" i="4"/>
  <c r="L18" i="4"/>
  <c r="H18" i="4"/>
  <c r="L17" i="4"/>
  <c r="H17" i="4"/>
  <c r="L16" i="4"/>
  <c r="H16" i="4"/>
  <c r="L15" i="4"/>
  <c r="H15" i="4"/>
  <c r="L14" i="4"/>
  <c r="H14" i="4"/>
  <c r="L13" i="4"/>
  <c r="H13" i="4"/>
  <c r="L12" i="4"/>
  <c r="H12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L11" i="4"/>
  <c r="H11" i="4"/>
  <c r="L31" i="3"/>
  <c r="H31" i="3"/>
  <c r="L30" i="3"/>
  <c r="H30" i="3"/>
  <c r="L29" i="3"/>
  <c r="H29" i="3"/>
  <c r="L28" i="3"/>
  <c r="H28" i="3"/>
  <c r="L27" i="3"/>
  <c r="H27" i="3"/>
  <c r="L26" i="3"/>
  <c r="H26" i="3"/>
  <c r="L25" i="3"/>
  <c r="H25" i="3"/>
  <c r="L24" i="3"/>
  <c r="H24" i="3"/>
  <c r="L23" i="3"/>
  <c r="H23" i="3"/>
  <c r="L22" i="3"/>
  <c r="H22" i="3"/>
  <c r="L21" i="3"/>
  <c r="H21" i="3"/>
  <c r="L20" i="3"/>
  <c r="H20" i="3"/>
  <c r="L19" i="3"/>
  <c r="H19" i="3"/>
  <c r="L18" i="3"/>
  <c r="H18" i="3"/>
  <c r="L17" i="3"/>
  <c r="H17" i="3"/>
  <c r="L16" i="3"/>
  <c r="H16" i="3"/>
  <c r="L15" i="3"/>
  <c r="H15" i="3"/>
  <c r="L14" i="3"/>
  <c r="H14" i="3"/>
  <c r="L13" i="3"/>
  <c r="H13" i="3"/>
  <c r="L12" i="3"/>
  <c r="H12" i="3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L11" i="3"/>
  <c r="H11" i="3"/>
  <c r="B12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</calcChain>
</file>

<file path=xl/sharedStrings.xml><?xml version="1.0" encoding="utf-8"?>
<sst xmlns="http://schemas.openxmlformats.org/spreadsheetml/2006/main" count="99" uniqueCount="50">
  <si>
    <t>+41 61 267 87 31</t>
  </si>
  <si>
    <t>Irma Rodiqi</t>
  </si>
  <si>
    <t>Weitere Auskünfte:</t>
  </si>
  <si>
    <t>Zitiervorschlag [Quelle]:</t>
  </si>
  <si>
    <t>Nächste Aktualisierung:</t>
  </si>
  <si>
    <t>Letzte Aktualisierung:</t>
  </si>
  <si>
    <t>Verfügbarkeit:</t>
  </si>
  <si>
    <t>Datenquelle:</t>
  </si>
  <si>
    <t>Erläuterungen:</t>
  </si>
  <si>
    <t>Statistisches Amt</t>
  </si>
  <si>
    <t>Präsidialdepartement des Kantons Basel-Stadt</t>
  </si>
  <si>
    <t>Total</t>
  </si>
  <si>
    <t>EuroAirport Basel Mulhouse Freiburg</t>
  </si>
  <si>
    <t>Flugzeug-</t>
  </si>
  <si>
    <t>Güterverkehr in Tonnen</t>
  </si>
  <si>
    <t>Nicht kommerzielle Flugzeugbewegungen</t>
  </si>
  <si>
    <t>Privatflüge</t>
  </si>
  <si>
    <t>Militärflüge</t>
  </si>
  <si>
    <t>Jahr</t>
  </si>
  <si>
    <t>t11.3.04</t>
  </si>
  <si>
    <t>Luftverkehr auf dem EuroAirport Basel Mulhouse Freiburg</t>
  </si>
  <si>
    <t>Seit 1994; jährlich</t>
  </si>
  <si>
    <t>irma.rodiqi@bs.ch</t>
  </si>
  <si>
    <t>...</t>
  </si>
  <si>
    <t>Publikationsort:</t>
  </si>
  <si>
    <t>Internetseite des Statistischen Amtes Basel-Stadt</t>
  </si>
  <si>
    <t>Erhebungsart:</t>
  </si>
  <si>
    <t>Referenzperiode:</t>
  </si>
  <si>
    <t>Statistisches Amt des Kantons Basel-Stadt, Flugverkehrsstatistik</t>
  </si>
  <si>
    <t>Kuno Bucher</t>
  </si>
  <si>
    <t>kuno.bucher@bs.ch</t>
  </si>
  <si>
    <t>+41 61 267 87 29</t>
  </si>
  <si>
    <r>
      <t>Luftverkehr auf dem EuroAirport Basel Mulhouse Freiburg seit 1994</t>
    </r>
    <r>
      <rPr>
        <vertAlign val="superscript"/>
        <sz val="9"/>
        <rFont val="Arial Black"/>
        <family val="2"/>
      </rPr>
      <t>1</t>
    </r>
  </si>
  <si>
    <r>
      <t>bewegungen</t>
    </r>
    <r>
      <rPr>
        <vertAlign val="superscript"/>
        <sz val="9"/>
        <rFont val="Arial"/>
        <family val="2"/>
      </rPr>
      <t>2</t>
    </r>
  </si>
  <si>
    <r>
      <t>Passagiere</t>
    </r>
    <r>
      <rPr>
        <vertAlign val="superscript"/>
        <sz val="9"/>
        <rFont val="Arial"/>
        <family val="2"/>
      </rPr>
      <t>3</t>
    </r>
  </si>
  <si>
    <r>
      <t>Lokalverkehr</t>
    </r>
    <r>
      <rPr>
        <vertAlign val="superscript"/>
        <sz val="9"/>
        <rFont val="Arial"/>
        <family val="2"/>
      </rPr>
      <t>4</t>
    </r>
  </si>
  <si>
    <r>
      <t>Direkter Transit</t>
    </r>
    <r>
      <rPr>
        <vertAlign val="superscript"/>
        <sz val="9"/>
        <rFont val="Arial"/>
        <family val="2"/>
      </rPr>
      <t>5</t>
    </r>
  </si>
  <si>
    <r>
      <t>Lokalfracht</t>
    </r>
    <r>
      <rPr>
        <vertAlign val="superscript"/>
        <sz val="9"/>
        <rFont val="Arial"/>
        <family val="2"/>
      </rPr>
      <t>4</t>
    </r>
  </si>
  <si>
    <r>
      <t>Leerflüge</t>
    </r>
    <r>
      <rPr>
        <vertAlign val="superscript"/>
        <sz val="9"/>
        <rFont val="Arial"/>
        <family val="2"/>
      </rPr>
      <t>6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</si>
  <si>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Rundungsbedingte Abweichungen vom Total sind möglich.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Nur kommerzielle Flugbewegungen; Starts und Landungen zusammen; einschliesslich Rundflüge.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Einschliesslich Rundflüge.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Ankünfte und Abflüge; einschliesslich Flugzeugwechsel.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Nur einmal gezählt. </t>
    </r>
    <r>
      <rPr>
        <vertAlign val="superscript"/>
        <sz val="8"/>
        <rFont val="Arial"/>
        <family val="2"/>
      </rPr>
      <t>6</t>
    </r>
    <r>
      <rPr>
        <sz val="9"/>
        <rFont val="Arial"/>
        <family val="2"/>
      </rPr>
      <t>Schulungs- und Leerflüge der Luftverkehrsgesellschaften.</t>
    </r>
    <r>
      <rPr>
        <vertAlign val="superscript"/>
        <sz val="8"/>
        <rFont val="Arial"/>
        <family val="2"/>
      </rPr>
      <t/>
    </r>
  </si>
  <si>
    <r>
      <t>Lokalpost</t>
    </r>
    <r>
      <rPr>
        <vertAlign val="superscript"/>
        <sz val="9"/>
        <rFont val="Arial"/>
        <family val="2"/>
      </rPr>
      <t>4</t>
    </r>
  </si>
  <si>
    <r>
      <t>Total</t>
    </r>
    <r>
      <rPr>
        <vertAlign val="superscript"/>
        <sz val="9"/>
        <rFont val="Arial"/>
        <family val="2"/>
      </rPr>
      <t>5</t>
    </r>
  </si>
  <si>
    <r>
      <t>2019</t>
    </r>
    <r>
      <rPr>
        <vertAlign val="superscript"/>
        <sz val="9"/>
        <rFont val="Arial"/>
        <family val="2"/>
      </rPr>
      <t>6</t>
    </r>
  </si>
  <si>
    <r>
      <t>Linienverkehr auf dem EuroAirport Basel Mulhouse Freiburg seit 1994</t>
    </r>
    <r>
      <rPr>
        <vertAlign val="superscript"/>
        <sz val="9"/>
        <rFont val="Arial Black"/>
        <family val="2"/>
      </rPr>
      <t>1</t>
    </r>
  </si>
  <si>
    <r>
      <t>Bedarfsverkehr auf dem EuroAirport Basel Mulhouse Freiburg seit 1994</t>
    </r>
    <r>
      <rPr>
        <vertAlign val="superscript"/>
        <sz val="9"/>
        <rFont val="Arial Black"/>
        <family val="2"/>
      </rPr>
      <t>1</t>
    </r>
  </si>
  <si>
    <t>…</t>
  </si>
  <si>
    <r>
      <t>1</t>
    </r>
    <r>
      <rPr>
        <sz val="9"/>
        <rFont val="Arial"/>
        <family val="2"/>
      </rPr>
      <t xml:space="preserve">Rundungsbedingte Abweichungen vom Total sind möglich.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Nur kommerzielle Flugbewegungen; Starts und Landungen zusammen; einschliesslich Rundflüge.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Einschliesslich Rundflüge.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Ankünfte und Abflüge; einschliesslich Flugzeugwechsel.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Nur einmal gezählt. </t>
    </r>
    <r>
      <rPr>
        <vertAlign val="superscript"/>
        <sz val="8"/>
        <rFont val="Arial"/>
        <family val="2"/>
      </rPr>
      <t>6</t>
    </r>
    <r>
      <rPr>
        <sz val="9"/>
        <rFont val="Arial"/>
        <family val="2"/>
      </rPr>
      <t xml:space="preserve">Zahlen seit 2019 nicht differenziert verfügbar. </t>
    </r>
  </si>
  <si>
    <t>Frühjahr 2023</t>
  </si>
  <si>
    <t>Vollerhebung</t>
  </si>
  <si>
    <t>25. Februar 2022 (Daten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</si>
</sst>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;\ \-#,##0;&quot;–&quot;;@"/>
    <numFmt numFmtId="165" formatCode="#,##0,;\-#,##0,;\ &quot;–&quot;\ ;\ @\ "/>
    <numFmt numFmtId="166" formatCode="#,##0.0;\ \-#,##0.0;&quot;–&quot;;@"/>
    <numFmt numFmtId="167" formatCode="#,##0.00;\ \-#,##0.00;&quot;–&quot;;@"/>
    <numFmt numFmtId="168" formatCode="#,##0.000;\ \-#,##0.000;&quot;–&quot;;@"/>
    <numFmt numFmtId="169" formatCode="#,##0.0000;\ \-#,##0.0000;&quot;–&quot;;@"/>
    <numFmt numFmtId="170" formatCode="#,##0%"/>
    <numFmt numFmtId="171" formatCode="#,##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vertAlign val="superscript"/>
      <sz val="9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5" fontId="3" fillId="0" borderId="0" applyFont="0" applyFill="0" applyBorder="0" applyAlignment="0" applyProtection="0">
      <alignment horizontal="right"/>
    </xf>
    <xf numFmtId="17" fontId="1" fillId="0" borderId="0" applyFont="0" applyFill="0" applyBorder="0" applyAlignment="0" applyProtection="0"/>
    <xf numFmtId="166" fontId="7" fillId="0" borderId="0" applyFill="0" applyBorder="0" applyProtection="0">
      <alignment horizontal="right" vertical="top"/>
    </xf>
    <xf numFmtId="167" fontId="7" fillId="0" borderId="0" applyFill="0" applyBorder="0" applyProtection="0">
      <alignment horizontal="right" vertical="top"/>
    </xf>
    <xf numFmtId="168" fontId="7" fillId="0" borderId="0" applyFill="0" applyBorder="0" applyProtection="0">
      <alignment horizontal="right" vertical="top"/>
    </xf>
    <xf numFmtId="169" fontId="7" fillId="0" borderId="0" applyFill="0" applyBorder="0" applyProtection="0">
      <alignment horizontal="right" vertical="top"/>
    </xf>
    <xf numFmtId="170" fontId="7" fillId="0" borderId="0" applyFill="0" applyBorder="0">
      <alignment horizontal="right" vertical="top"/>
    </xf>
    <xf numFmtId="171" fontId="7" fillId="0" borderId="0" applyFill="0" applyBorder="0">
      <alignment horizontal="right" vertical="top"/>
    </xf>
    <xf numFmtId="0" fontId="11" fillId="0" borderId="0"/>
    <xf numFmtId="0" fontId="1" fillId="0" borderId="0"/>
    <xf numFmtId="164" fontId="7" fillId="0" borderId="1">
      <alignment horizontal="left" vertical="top"/>
    </xf>
    <xf numFmtId="164" fontId="7" fillId="0" borderId="0" applyNumberFormat="0" applyFill="0" applyBorder="0">
      <alignment horizontal="left" vertical="top"/>
    </xf>
    <xf numFmtId="164" fontId="7" fillId="0" borderId="0" applyNumberFormat="0" applyFill="0" applyBorder="0">
      <alignment horizontal="left" vertical="top" indent="1"/>
    </xf>
    <xf numFmtId="164" fontId="7" fillId="0" borderId="0" applyNumberFormat="0" applyFill="0" applyBorder="0">
      <alignment horizontal="left" vertical="top" indent="2"/>
    </xf>
    <xf numFmtId="164" fontId="8" fillId="0" borderId="0" applyNumberFormat="0" applyFill="0" applyBorder="0">
      <alignment horizontal="left" vertical="top"/>
    </xf>
    <xf numFmtId="164" fontId="9" fillId="0" borderId="2" applyNumberFormat="0">
      <alignment horizontal="left"/>
    </xf>
    <xf numFmtId="0" fontId="7" fillId="0" borderId="3" applyNumberFormat="0">
      <alignment horizontal="right" vertical="top"/>
    </xf>
    <xf numFmtId="164" fontId="7" fillId="0" borderId="0" applyNumberFormat="0" applyFill="0" applyBorder="0">
      <alignment horizontal="right" vertical="top"/>
    </xf>
    <xf numFmtId="164" fontId="8" fillId="0" borderId="0" applyNumberFormat="0" applyFill="0" applyBorder="0">
      <alignment horizontal="right" vertical="top"/>
    </xf>
    <xf numFmtId="166" fontId="8" fillId="0" borderId="0" applyFill="0" applyBorder="0" applyProtection="0">
      <alignment horizontal="right" vertical="top"/>
    </xf>
    <xf numFmtId="167" fontId="8" fillId="0" borderId="0" applyFill="0" applyBorder="0" applyProtection="0">
      <alignment horizontal="right" vertical="top"/>
    </xf>
    <xf numFmtId="168" fontId="8" fillId="0" borderId="0" applyFill="0" applyBorder="0" applyProtection="0">
      <alignment horizontal="right" vertical="top"/>
    </xf>
    <xf numFmtId="164" fontId="8" fillId="0" borderId="0" applyFill="0" applyBorder="0" applyProtection="0">
      <alignment horizontal="right" vertical="top"/>
    </xf>
    <xf numFmtId="164" fontId="8" fillId="0" borderId="0" applyNumberFormat="0" applyFill="0" applyBorder="0">
      <alignment horizontal="right" vertical="top"/>
    </xf>
    <xf numFmtId="164" fontId="9" fillId="0" borderId="2" applyNumberFormat="0">
      <alignment horizontal="right"/>
    </xf>
    <xf numFmtId="166" fontId="9" fillId="0" borderId="2">
      <alignment horizontal="right"/>
    </xf>
    <xf numFmtId="0" fontId="10" fillId="0" borderId="3" applyNumberFormat="0">
      <alignment horizontal="left" vertical="top" wrapText="1"/>
    </xf>
    <xf numFmtId="164" fontId="7" fillId="0" borderId="0">
      <alignment horizontal="left" vertical="top"/>
    </xf>
    <xf numFmtId="0" fontId="15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1" fillId="0" borderId="0" xfId="10" applyFont="1" applyAlignment="1">
      <alignment wrapText="1"/>
    </xf>
    <xf numFmtId="0" fontId="1" fillId="0" borderId="0" xfId="10" applyFont="1" applyAlignment="1">
      <alignment horizontal="left" vertical="center" wrapText="1"/>
    </xf>
    <xf numFmtId="0" fontId="2" fillId="0" borderId="0" xfId="10" applyFont="1" applyAlignment="1">
      <alignment horizontal="left" vertical="center" wrapText="1"/>
    </xf>
    <xf numFmtId="0" fontId="12" fillId="0" borderId="0" xfId="10" applyFont="1" applyAlignment="1">
      <alignment vertical="center"/>
    </xf>
    <xf numFmtId="0" fontId="1" fillId="0" borderId="0" xfId="10" applyFont="1" applyBorder="1" applyAlignment="1">
      <alignment horizontal="right" vertical="center" wrapText="1"/>
    </xf>
    <xf numFmtId="0" fontId="1" fillId="0" borderId="0" xfId="10" applyFont="1" applyBorder="1" applyAlignment="1">
      <alignment horizontal="left" vertical="top" wrapText="1"/>
    </xf>
    <xf numFmtId="164" fontId="1" fillId="0" borderId="0" xfId="10" applyNumberFormat="1" applyFont="1" applyBorder="1" applyAlignment="1">
      <alignment horizontal="left" vertical="center" wrapText="1"/>
    </xf>
    <xf numFmtId="0" fontId="1" fillId="0" borderId="0" xfId="10" applyFont="1" applyAlignment="1">
      <alignment horizontal="right" vertical="center" wrapText="1"/>
    </xf>
    <xf numFmtId="0" fontId="4" fillId="0" borderId="0" xfId="10" applyFont="1" applyBorder="1" applyAlignment="1">
      <alignment horizontal="left" vertical="center" wrapText="1"/>
    </xf>
    <xf numFmtId="0" fontId="1" fillId="0" borderId="2" xfId="10" applyFont="1" applyFill="1" applyBorder="1" applyAlignment="1">
      <alignment horizontal="right" vertical="center" wrapText="1"/>
    </xf>
    <xf numFmtId="0" fontId="1" fillId="0" borderId="2" xfId="10" applyFont="1" applyFill="1" applyBorder="1" applyAlignment="1">
      <alignment horizontal="left" vertical="top" wrapText="1"/>
    </xf>
    <xf numFmtId="0" fontId="1" fillId="0" borderId="0" xfId="10" applyFont="1" applyFill="1" applyBorder="1" applyAlignment="1">
      <alignment horizontal="left" vertical="top" wrapText="1"/>
    </xf>
    <xf numFmtId="0" fontId="1" fillId="0" borderId="0" xfId="10" applyFont="1" applyAlignment="1">
      <alignment vertical="top" wrapText="1"/>
    </xf>
    <xf numFmtId="0" fontId="1" fillId="0" borderId="0" xfId="10" applyFont="1" applyAlignment="1">
      <alignment horizontal="right" vertical="top" wrapText="1"/>
    </xf>
    <xf numFmtId="0" fontId="1" fillId="0" borderId="0" xfId="10" applyFont="1" applyAlignment="1">
      <alignment horizontal="left" vertical="top" wrapText="1"/>
    </xf>
    <xf numFmtId="0" fontId="1" fillId="0" borderId="0" xfId="10" applyFont="1" applyBorder="1" applyAlignment="1">
      <alignment horizontal="right" vertical="top" wrapText="1"/>
    </xf>
    <xf numFmtId="0" fontId="1" fillId="0" borderId="0" xfId="10" applyFont="1" applyFill="1" applyAlignment="1">
      <alignment horizontal="left" vertical="top" wrapText="1"/>
    </xf>
    <xf numFmtId="164" fontId="1" fillId="0" borderId="0" xfId="10" applyNumberFormat="1" applyFont="1" applyBorder="1" applyAlignment="1">
      <alignment horizontal="right" vertical="center" wrapText="1"/>
    </xf>
    <xf numFmtId="0" fontId="1" fillId="0" borderId="2" xfId="10" applyFont="1" applyBorder="1" applyAlignment="1">
      <alignment horizontal="left" vertical="center" wrapText="1"/>
    </xf>
    <xf numFmtId="0" fontId="1" fillId="0" borderId="2" xfId="10" applyFont="1" applyBorder="1" applyAlignment="1">
      <alignment horizontal="right" vertical="center" wrapText="1"/>
    </xf>
    <xf numFmtId="0" fontId="1" fillId="0" borderId="0" xfId="10" applyFont="1" applyAlignment="1">
      <alignment vertical="center" wrapText="1"/>
    </xf>
    <xf numFmtId="0" fontId="1" fillId="2" borderId="0" xfId="10" applyFont="1" applyFill="1" applyBorder="1" applyAlignment="1">
      <alignment vertical="center" wrapText="1"/>
    </xf>
    <xf numFmtId="0" fontId="5" fillId="0" borderId="0" xfId="10" applyFont="1" applyAlignment="1">
      <alignment wrapText="1"/>
    </xf>
    <xf numFmtId="0" fontId="5" fillId="0" borderId="0" xfId="10" applyFont="1" applyBorder="1" applyAlignment="1">
      <alignment wrapText="1"/>
    </xf>
    <xf numFmtId="0" fontId="5" fillId="0" borderId="0" xfId="10" applyFont="1" applyBorder="1" applyAlignment="1">
      <alignment horizontal="left"/>
    </xf>
    <xf numFmtId="0" fontId="1" fillId="0" borderId="0" xfId="10" applyFont="1" applyFill="1" applyAlignment="1">
      <alignment wrapText="1"/>
    </xf>
    <xf numFmtId="0" fontId="1" fillId="0" borderId="0" xfId="10" applyFont="1" applyBorder="1" applyAlignment="1">
      <alignment vertical="top" wrapText="1"/>
    </xf>
    <xf numFmtId="0" fontId="1" fillId="0" borderId="2" xfId="10" applyFont="1" applyBorder="1" applyAlignment="1">
      <alignment vertical="center" wrapText="1"/>
    </xf>
    <xf numFmtId="0" fontId="1" fillId="0" borderId="0" xfId="10" applyFont="1" applyFill="1" applyBorder="1" applyAlignment="1">
      <alignment vertical="center" wrapText="1"/>
    </xf>
    <xf numFmtId="164" fontId="4" fillId="0" borderId="0" xfId="1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10" applyFont="1" applyBorder="1" applyAlignment="1">
      <alignment vertical="center" wrapText="1"/>
    </xf>
    <xf numFmtId="0" fontId="1" fillId="0" borderId="0" xfId="10" applyFont="1" applyFill="1" applyBorder="1" applyAlignment="1">
      <alignment horizontal="right" vertical="center" wrapText="1"/>
    </xf>
    <xf numFmtId="0" fontId="1" fillId="0" borderId="2" xfId="10" applyFont="1" applyFill="1" applyBorder="1" applyAlignment="1">
      <alignment horizontal="right" vertical="center" wrapText="1"/>
    </xf>
    <xf numFmtId="0" fontId="4" fillId="0" borderId="4" xfId="10" applyFont="1" applyFill="1" applyBorder="1" applyAlignment="1">
      <alignment horizontal="left" vertical="center" wrapText="1"/>
    </xf>
    <xf numFmtId="0" fontId="1" fillId="0" borderId="4" xfId="10" applyFont="1" applyFill="1" applyBorder="1" applyAlignment="1">
      <alignment horizontal="right" vertical="center" wrapText="1"/>
    </xf>
    <xf numFmtId="164" fontId="4" fillId="0" borderId="4" xfId="1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" fillId="0" borderId="5" xfId="10" applyFont="1" applyBorder="1" applyAlignment="1">
      <alignment horizontal="left" vertical="top" wrapText="1"/>
    </xf>
    <xf numFmtId="0" fontId="1" fillId="0" borderId="5" xfId="10" applyFont="1" applyBorder="1" applyAlignment="1">
      <alignment horizontal="right" vertical="top" wrapText="1"/>
    </xf>
    <xf numFmtId="164" fontId="1" fillId="0" borderId="5" xfId="0" applyNumberFormat="1" applyFont="1" applyFill="1" applyBorder="1" applyAlignment="1">
      <alignment horizontal="right" vertical="top" wrapText="1"/>
    </xf>
    <xf numFmtId="0" fontId="1" fillId="0" borderId="0" xfId="10" applyFont="1" applyFill="1" applyBorder="1" applyAlignment="1">
      <alignment horizontal="right" vertical="top" wrapText="1"/>
    </xf>
    <xf numFmtId="0" fontId="1" fillId="0" borderId="2" xfId="10" applyFont="1" applyFill="1" applyBorder="1" applyAlignment="1">
      <alignment horizontal="right" vertical="center" wrapText="1"/>
    </xf>
    <xf numFmtId="0" fontId="1" fillId="3" borderId="0" xfId="10" applyFont="1" applyFill="1" applyBorder="1" applyAlignment="1">
      <alignment horizontal="left" vertical="top" wrapText="1"/>
    </xf>
    <xf numFmtId="0" fontId="1" fillId="3" borderId="0" xfId="10" applyFont="1" applyFill="1" applyBorder="1" applyAlignment="1">
      <alignment horizontal="right" vertical="top" wrapText="1"/>
    </xf>
    <xf numFmtId="164" fontId="1" fillId="3" borderId="0" xfId="0" applyNumberFormat="1" applyFont="1" applyFill="1" applyBorder="1" applyAlignment="1">
      <alignment horizontal="right" vertical="top" wrapText="1"/>
    </xf>
    <xf numFmtId="0" fontId="1" fillId="3" borderId="0" xfId="10" applyFont="1" applyFill="1" applyAlignment="1">
      <alignment vertical="top" wrapText="1"/>
    </xf>
    <xf numFmtId="0" fontId="1" fillId="0" borderId="0" xfId="10" applyFont="1" applyFill="1" applyAlignment="1">
      <alignment vertical="top" wrapText="1"/>
    </xf>
    <xf numFmtId="0" fontId="1" fillId="0" borderId="0" xfId="10" applyFont="1" applyFill="1" applyBorder="1" applyAlignment="1">
      <alignment vertical="top" wrapText="1"/>
    </xf>
    <xf numFmtId="164" fontId="1" fillId="0" borderId="0" xfId="10" quotePrefix="1" applyNumberFormat="1" applyFont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64" fontId="1" fillId="3" borderId="0" xfId="0" applyNumberFormat="1" applyFont="1" applyFill="1" applyBorder="1" applyAlignment="1">
      <alignment horizontal="right" vertical="top" wrapText="1"/>
    </xf>
    <xf numFmtId="0" fontId="1" fillId="0" borderId="2" xfId="10" applyFont="1" applyFill="1" applyBorder="1" applyAlignment="1">
      <alignment horizontal="right" vertical="center" wrapText="1"/>
    </xf>
    <xf numFmtId="0" fontId="1" fillId="2" borderId="0" xfId="10" applyFont="1" applyFill="1" applyBorder="1" applyAlignment="1">
      <alignment horizontal="left" vertical="center" wrapText="1"/>
    </xf>
    <xf numFmtId="0" fontId="1" fillId="3" borderId="0" xfId="10" quotePrefix="1" applyFont="1" applyFill="1" applyBorder="1" applyAlignment="1">
      <alignment horizontal="left" vertical="top" wrapText="1"/>
    </xf>
    <xf numFmtId="0" fontId="1" fillId="0" borderId="2" xfId="10" applyFont="1" applyFill="1" applyBorder="1" applyAlignment="1">
      <alignment horizontal="right" vertical="center" wrapText="1"/>
    </xf>
    <xf numFmtId="0" fontId="16" fillId="0" borderId="0" xfId="30" applyFont="1" applyFill="1" applyBorder="1" applyAlignment="1">
      <alignment horizontal="left" vertical="top" wrapText="1"/>
    </xf>
    <xf numFmtId="0" fontId="1" fillId="0" borderId="0" xfId="30" applyFont="1" applyFill="1" applyAlignment="1">
      <alignment horizontal="left" vertical="top" wrapText="1"/>
    </xf>
    <xf numFmtId="164" fontId="1" fillId="0" borderId="0" xfId="29" applyNumberFormat="1" applyFont="1" applyBorder="1" applyAlignment="1">
      <alignment horizontal="left" vertical="top" wrapText="1"/>
    </xf>
    <xf numFmtId="0" fontId="3" fillId="0" borderId="3" xfId="10" applyFont="1" applyBorder="1" applyAlignment="1">
      <alignment horizontal="left" vertical="center" wrapText="1"/>
    </xf>
    <xf numFmtId="164" fontId="1" fillId="0" borderId="0" xfId="10" applyNumberFormat="1" applyFont="1" applyBorder="1" applyAlignment="1">
      <alignment horizontal="left" vertical="top" wrapText="1"/>
    </xf>
    <xf numFmtId="164" fontId="1" fillId="0" borderId="0" xfId="10" quotePrefix="1" applyNumberFormat="1" applyFont="1" applyFill="1" applyBorder="1" applyAlignment="1">
      <alignment horizontal="left" vertical="top" wrapText="1"/>
    </xf>
    <xf numFmtId="164" fontId="1" fillId="0" borderId="0" xfId="10" quotePrefix="1" applyNumberFormat="1" applyFont="1" applyBorder="1" applyAlignment="1">
      <alignment horizontal="left" vertical="top" wrapText="1"/>
    </xf>
    <xf numFmtId="164" fontId="1" fillId="0" borderId="2" xfId="1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10" applyFont="1" applyAlignment="1">
      <alignment horizontal="left" wrapText="1" indent="1"/>
    </xf>
    <xf numFmtId="0" fontId="6" fillId="0" borderId="0" xfId="10" applyFont="1" applyBorder="1" applyAlignment="1">
      <alignment horizontal="left" wrapText="1" indent="1"/>
    </xf>
    <xf numFmtId="0" fontId="4" fillId="0" borderId="0" xfId="10" applyFont="1" applyBorder="1" applyAlignment="1">
      <alignment horizontal="left" wrapText="1" indent="1"/>
    </xf>
    <xf numFmtId="0" fontId="5" fillId="0" borderId="0" xfId="10" applyFont="1" applyBorder="1" applyAlignment="1">
      <alignment horizontal="right" wrapText="1"/>
    </xf>
    <xf numFmtId="0" fontId="1" fillId="0" borderId="2" xfId="10" applyFont="1" applyFill="1" applyBorder="1" applyAlignment="1">
      <alignment horizontal="right" vertical="center" wrapText="1"/>
    </xf>
    <xf numFmtId="0" fontId="1" fillId="0" borderId="6" xfId="1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10" applyAlignment="1">
      <alignment horizontal="right" wrapText="1"/>
    </xf>
    <xf numFmtId="0" fontId="1" fillId="2" borderId="0" xfId="1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31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29" builtinId="8"/>
    <cellStyle name="P-[0%]" xfId="7"/>
    <cellStyle name="P-[0,0%]" xfId="8"/>
    <cellStyle name="Standard" xfId="0" builtinId="0"/>
    <cellStyle name="Standard 2" xfId="9"/>
    <cellStyle name="Standard 3" xfId="10"/>
    <cellStyle name="Standard 3 2" xfId="30"/>
    <cellStyle name="Tab-Fn" xfId="11"/>
    <cellStyle name="Tab-L" xfId="12"/>
    <cellStyle name="Tab-L-02" xfId="13"/>
    <cellStyle name="Tab-L-04" xfId="14"/>
    <cellStyle name="Tab-L-fett" xfId="15"/>
    <cellStyle name="Tab-LU" xfId="16"/>
    <cellStyle name="Tab-NR" xfId="17"/>
    <cellStyle name="Tab-R" xfId="18"/>
    <cellStyle name="Tab-R-fett" xfId="19"/>
    <cellStyle name="Tab-R-fett[0,0]" xfId="20"/>
    <cellStyle name="Tab-R-fett[0,00]" xfId="21"/>
    <cellStyle name="Tab-R-fett[0,000]" xfId="22"/>
    <cellStyle name="Tab-R-fett[0]" xfId="23"/>
    <cellStyle name="Tab-R-fett_Verkehr" xfId="24"/>
    <cellStyle name="Tab-RU" xfId="25"/>
    <cellStyle name="Tab-RU[0,0]" xfId="26"/>
    <cellStyle name="Tab-T" xfId="27"/>
    <cellStyle name="Tab-UT" xfId="28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7782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050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no.bucher@bs.ch" TargetMode="External"/><Relationship Id="rId1" Type="http://schemas.openxmlformats.org/officeDocument/2006/relationships/hyperlink" Target="mailto:irma.rodiqi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4.42578125" style="1" customWidth="1"/>
    <col min="3" max="3" width="1.42578125" style="1" customWidth="1"/>
    <col min="4" max="4" width="30" style="1" customWidth="1"/>
    <col min="5" max="5" width="1.42578125" style="1" customWidth="1"/>
    <col min="6" max="6" width="30" style="1" customWidth="1"/>
    <col min="7" max="16384" width="10.85546875" style="1"/>
  </cols>
  <sheetData>
    <row r="1" spans="1:6" ht="33" customHeight="1" x14ac:dyDescent="0.2">
      <c r="B1" s="66" t="s">
        <v>10</v>
      </c>
      <c r="C1" s="66"/>
      <c r="D1" s="66"/>
    </row>
    <row r="2" spans="1:6" ht="16.5" customHeight="1" x14ac:dyDescent="0.25">
      <c r="B2" s="67" t="s">
        <v>9</v>
      </c>
      <c r="C2" s="68"/>
      <c r="D2" s="68"/>
    </row>
    <row r="3" spans="1:6" ht="6.75" customHeight="1" x14ac:dyDescent="0.2">
      <c r="A3" s="26"/>
    </row>
    <row r="4" spans="1:6" ht="16.5" customHeight="1" x14ac:dyDescent="0.2"/>
    <row r="5" spans="1:6" s="23" customFormat="1" ht="16.5" customHeight="1" x14ac:dyDescent="0.3">
      <c r="B5" s="25" t="s">
        <v>19</v>
      </c>
      <c r="C5" s="24"/>
      <c r="D5" s="69" t="s">
        <v>20</v>
      </c>
      <c r="E5" s="69"/>
      <c r="F5" s="69"/>
    </row>
    <row r="6" spans="1:6" s="21" customFormat="1" ht="2.25" customHeight="1" x14ac:dyDescent="0.25">
      <c r="B6" s="22"/>
      <c r="C6" s="22"/>
      <c r="D6" s="54"/>
      <c r="E6" s="54"/>
      <c r="F6" s="54"/>
    </row>
    <row r="7" spans="1:6" s="21" customFormat="1" ht="17.100000000000001" customHeight="1" x14ac:dyDescent="0.25">
      <c r="B7" s="5"/>
      <c r="D7" s="70" t="s">
        <v>24</v>
      </c>
      <c r="E7" s="70"/>
      <c r="F7" s="70"/>
    </row>
    <row r="8" spans="1:6" s="2" customFormat="1" ht="16.5" customHeight="1" x14ac:dyDescent="0.25">
      <c r="B8" s="20"/>
      <c r="C8" s="19"/>
      <c r="D8" s="71" t="s">
        <v>25</v>
      </c>
      <c r="E8" s="71"/>
      <c r="F8" s="71"/>
    </row>
    <row r="9" spans="1:6" s="2" customFormat="1" ht="18.75" customHeight="1" x14ac:dyDescent="0.25">
      <c r="B9" s="9" t="s">
        <v>8</v>
      </c>
      <c r="C9" s="8"/>
      <c r="D9" s="18"/>
      <c r="E9" s="18"/>
      <c r="F9" s="18"/>
    </row>
    <row r="10" spans="1:6" s="15" customFormat="1" ht="15" customHeight="1" x14ac:dyDescent="0.25">
      <c r="B10" s="6" t="s">
        <v>26</v>
      </c>
      <c r="C10" s="16"/>
      <c r="D10" s="61" t="s">
        <v>48</v>
      </c>
      <c r="E10" s="61"/>
      <c r="F10" s="61"/>
    </row>
    <row r="11" spans="1:6" s="13" customFormat="1" ht="15" customHeight="1" x14ac:dyDescent="0.25">
      <c r="B11" s="6" t="s">
        <v>7</v>
      </c>
      <c r="C11" s="16"/>
      <c r="D11" s="61" t="s">
        <v>12</v>
      </c>
      <c r="E11" s="61"/>
      <c r="F11" s="61"/>
    </row>
    <row r="12" spans="1:6" s="13" customFormat="1" ht="15" customHeight="1" x14ac:dyDescent="0.25">
      <c r="B12" s="12" t="s">
        <v>27</v>
      </c>
      <c r="C12" s="14"/>
      <c r="D12" s="62" t="s">
        <v>18</v>
      </c>
      <c r="E12" s="62"/>
      <c r="F12" s="62"/>
    </row>
    <row r="13" spans="1:6" s="15" customFormat="1" ht="15" customHeight="1" x14ac:dyDescent="0.25">
      <c r="B13" s="17" t="s">
        <v>6</v>
      </c>
      <c r="C13" s="14"/>
      <c r="D13" s="63" t="s">
        <v>21</v>
      </c>
      <c r="E13" s="63"/>
      <c r="F13" s="63"/>
    </row>
    <row r="14" spans="1:6" s="13" customFormat="1" ht="15" customHeight="1" x14ac:dyDescent="0.25">
      <c r="B14" s="57" t="s">
        <v>5</v>
      </c>
      <c r="C14" s="14"/>
      <c r="D14" s="63" t="s">
        <v>49</v>
      </c>
      <c r="E14" s="61"/>
      <c r="F14" s="61"/>
    </row>
    <row r="15" spans="1:6" s="13" customFormat="1" ht="15" customHeight="1" x14ac:dyDescent="0.25">
      <c r="B15" s="58" t="s">
        <v>4</v>
      </c>
      <c r="C15" s="14"/>
      <c r="D15" s="63" t="s">
        <v>47</v>
      </c>
      <c r="E15" s="61"/>
      <c r="F15" s="61"/>
    </row>
    <row r="16" spans="1:6" s="2" customFormat="1" ht="22.35" customHeight="1" x14ac:dyDescent="0.25">
      <c r="B16" s="11" t="s">
        <v>3</v>
      </c>
      <c r="C16" s="53"/>
      <c r="D16" s="64" t="s">
        <v>28</v>
      </c>
      <c r="E16" s="65"/>
      <c r="F16" s="65"/>
    </row>
    <row r="17" spans="2:6" ht="18.75" customHeight="1" x14ac:dyDescent="0.2">
      <c r="B17" s="9" t="s">
        <v>2</v>
      </c>
      <c r="C17" s="8"/>
      <c r="D17" s="7" t="s">
        <v>1</v>
      </c>
      <c r="E17" s="7"/>
      <c r="F17" s="7" t="s">
        <v>29</v>
      </c>
    </row>
    <row r="18" spans="2:6" ht="15" customHeight="1" x14ac:dyDescent="0.2">
      <c r="B18" s="6"/>
      <c r="C18" s="5"/>
      <c r="D18" s="59" t="s">
        <v>22</v>
      </c>
      <c r="E18" s="59"/>
      <c r="F18" s="59" t="s">
        <v>30</v>
      </c>
    </row>
    <row r="19" spans="2:6" ht="18.75" customHeight="1" thickBot="1" x14ac:dyDescent="0.25">
      <c r="B19" s="6"/>
      <c r="C19" s="5"/>
      <c r="D19" s="50" t="s">
        <v>0</v>
      </c>
      <c r="E19" s="50"/>
      <c r="F19" s="50" t="s">
        <v>31</v>
      </c>
    </row>
    <row r="20" spans="2:6" ht="22.5" customHeight="1" x14ac:dyDescent="0.2">
      <c r="B20" s="60"/>
      <c r="C20" s="60"/>
      <c r="D20" s="60"/>
      <c r="E20" s="60"/>
      <c r="F20" s="60"/>
    </row>
    <row r="21" spans="2:6" ht="12.75" customHeight="1" x14ac:dyDescent="0.2">
      <c r="B21" s="4"/>
      <c r="D21" s="2"/>
      <c r="E21" s="2"/>
      <c r="F21" s="2"/>
    </row>
    <row r="22" spans="2:6" ht="12.75" customHeight="1" x14ac:dyDescent="0.2">
      <c r="D22" s="2"/>
      <c r="E22" s="2"/>
      <c r="F22" s="2"/>
    </row>
    <row r="23" spans="2:6" ht="12.75" customHeight="1" x14ac:dyDescent="0.2">
      <c r="D23" s="3"/>
      <c r="E23" s="3"/>
      <c r="F23" s="3"/>
    </row>
    <row r="24" spans="2:6" ht="12.75" customHeight="1" x14ac:dyDescent="0.2">
      <c r="D24" s="2"/>
      <c r="E24" s="2"/>
      <c r="F24" s="2"/>
    </row>
  </sheetData>
  <mergeCells count="14">
    <mergeCell ref="D10:F10"/>
    <mergeCell ref="B1:D1"/>
    <mergeCell ref="B2:D2"/>
    <mergeCell ref="D5:F5"/>
    <mergeCell ref="D7:F7"/>
    <mergeCell ref="D8:F8"/>
    <mergeCell ref="B20:D20"/>
    <mergeCell ref="E20:F20"/>
    <mergeCell ref="D11:F11"/>
    <mergeCell ref="D12:F12"/>
    <mergeCell ref="D13:F13"/>
    <mergeCell ref="D14:F14"/>
    <mergeCell ref="D15:F15"/>
    <mergeCell ref="D16:F16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orientation="portrait" verticalDpi="4294967292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zoomScaleNormal="100" workbookViewId="0">
      <pane ySplit="9" topLeftCell="A10" activePane="bottomLeft" state="frozen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12.140625" style="1" customWidth="1"/>
    <col min="3" max="3" width="1.42578125" style="1" customWidth="1"/>
    <col min="4" max="4" width="14.85546875" style="1" customWidth="1"/>
    <col min="5" max="5" width="1.85546875" style="1" customWidth="1"/>
    <col min="6" max="8" width="14.85546875" style="1" customWidth="1"/>
    <col min="9" max="9" width="1.85546875" style="1" customWidth="1"/>
    <col min="10" max="12" width="14.85546875" style="1" customWidth="1"/>
    <col min="13" max="13" width="1.85546875" style="1" customWidth="1"/>
    <col min="14" max="17" width="14.85546875" style="1" customWidth="1"/>
    <col min="18" max="16384" width="10.85546875" style="1"/>
  </cols>
  <sheetData>
    <row r="1" spans="1:17" ht="33" customHeight="1" x14ac:dyDescent="0.2">
      <c r="B1" s="66" t="s">
        <v>10</v>
      </c>
      <c r="C1" s="66"/>
      <c r="D1" s="66"/>
      <c r="E1" s="66"/>
      <c r="F1" s="66"/>
    </row>
    <row r="2" spans="1:17" ht="16.5" customHeight="1" x14ac:dyDescent="0.25">
      <c r="B2" s="67" t="s">
        <v>9</v>
      </c>
      <c r="C2" s="68"/>
      <c r="D2" s="68"/>
    </row>
    <row r="3" spans="1:17" ht="6.75" customHeight="1" x14ac:dyDescent="0.2">
      <c r="A3" s="26"/>
    </row>
    <row r="5" spans="1:17" s="23" customFormat="1" ht="17.100000000000001" customHeight="1" x14ac:dyDescent="0.3">
      <c r="B5" s="25" t="s">
        <v>19</v>
      </c>
      <c r="C5" s="24"/>
      <c r="D5" s="69" t="s">
        <v>32</v>
      </c>
      <c r="E5" s="69"/>
      <c r="F5" s="69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s="21" customFormat="1" ht="2.25" customHeight="1" x14ac:dyDescent="0.25">
      <c r="A6" s="29"/>
      <c r="B6" s="22"/>
      <c r="C6" s="22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s="21" customFormat="1" ht="6.75" customHeight="1" x14ac:dyDescent="0.25"/>
    <row r="8" spans="1:17" s="21" customFormat="1" ht="22.5" customHeight="1" x14ac:dyDescent="0.25">
      <c r="B8" s="6" t="s">
        <v>18</v>
      </c>
      <c r="C8" s="32"/>
      <c r="D8" s="42" t="s">
        <v>13</v>
      </c>
      <c r="E8" s="33"/>
      <c r="F8" s="70" t="s">
        <v>34</v>
      </c>
      <c r="G8" s="72"/>
      <c r="H8" s="72"/>
      <c r="I8" s="33"/>
      <c r="J8" s="70" t="s">
        <v>14</v>
      </c>
      <c r="K8" s="72"/>
      <c r="L8" s="72"/>
      <c r="M8" s="33"/>
      <c r="N8" s="70" t="s">
        <v>15</v>
      </c>
      <c r="O8" s="70"/>
      <c r="P8" s="72"/>
      <c r="Q8" s="72"/>
    </row>
    <row r="9" spans="1:17" s="21" customFormat="1" ht="22.5" customHeight="1" x14ac:dyDescent="0.25">
      <c r="B9" s="28"/>
      <c r="C9" s="28"/>
      <c r="D9" s="34" t="s">
        <v>33</v>
      </c>
      <c r="E9" s="10"/>
      <c r="F9" s="10" t="s">
        <v>35</v>
      </c>
      <c r="G9" s="10" t="s">
        <v>36</v>
      </c>
      <c r="H9" s="10" t="s">
        <v>11</v>
      </c>
      <c r="I9" s="34"/>
      <c r="J9" s="34" t="s">
        <v>37</v>
      </c>
      <c r="K9" s="34" t="s">
        <v>40</v>
      </c>
      <c r="L9" s="34" t="s">
        <v>41</v>
      </c>
      <c r="M9" s="10"/>
      <c r="N9" s="10" t="s">
        <v>16</v>
      </c>
      <c r="O9" s="34" t="s">
        <v>17</v>
      </c>
      <c r="P9" s="10" t="s">
        <v>38</v>
      </c>
      <c r="Q9" s="10" t="s">
        <v>11</v>
      </c>
    </row>
    <row r="10" spans="1:17" s="2" customFormat="1" ht="6.75" customHeight="1" x14ac:dyDescent="0.25">
      <c r="B10" s="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s="13" customFormat="1" ht="16.5" customHeight="1" x14ac:dyDescent="0.25">
      <c r="B11" s="6">
        <v>1994</v>
      </c>
      <c r="C11" s="16"/>
      <c r="D11" s="31">
        <f>SUM(Linienverkehr:Bedarfsverkehr!D11)</f>
        <v>58506</v>
      </c>
      <c r="E11" s="31"/>
      <c r="F11" s="31">
        <f>SUM(Linienverkehr:Bedarfsverkehr!F11)</f>
        <v>2119954</v>
      </c>
      <c r="G11" s="31">
        <f>SUM(Linienverkehr:Bedarfsverkehr!G11)</f>
        <v>39670</v>
      </c>
      <c r="H11" s="31">
        <f>SUM(Linienverkehr:Bedarfsverkehr!H11)</f>
        <v>2159624</v>
      </c>
      <c r="I11" s="31"/>
      <c r="J11" s="31">
        <f>SUM(Linienverkehr:Bedarfsverkehr!J11)</f>
        <v>26220</v>
      </c>
      <c r="K11" s="31">
        <f>SUM(Linienverkehr:Bedarfsverkehr!K11)</f>
        <v>2808</v>
      </c>
      <c r="L11" s="31">
        <f>SUM(Linienverkehr:Bedarfsverkehr!L11)</f>
        <v>29028</v>
      </c>
      <c r="M11" s="31"/>
      <c r="N11" s="31">
        <v>45386</v>
      </c>
      <c r="O11" s="31">
        <v>676</v>
      </c>
      <c r="P11" s="31">
        <v>466</v>
      </c>
      <c r="Q11" s="31">
        <f>SUM(N11:P11)</f>
        <v>46528</v>
      </c>
    </row>
    <row r="12" spans="1:17" s="27" customFormat="1" ht="22.5" customHeight="1" x14ac:dyDescent="0.25">
      <c r="B12" s="6">
        <f>B11+1</f>
        <v>1995</v>
      </c>
      <c r="C12" s="16"/>
      <c r="D12" s="31">
        <f>SUM(Linienverkehr:Bedarfsverkehr!D12)</f>
        <v>64265</v>
      </c>
      <c r="E12" s="31"/>
      <c r="F12" s="31">
        <f>SUM(Linienverkehr:Bedarfsverkehr!F12)</f>
        <v>2317552</v>
      </c>
      <c r="G12" s="31">
        <f>SUM(Linienverkehr:Bedarfsverkehr!G12)</f>
        <v>56409</v>
      </c>
      <c r="H12" s="31">
        <f>SUM(Linienverkehr:Bedarfsverkehr!H12)</f>
        <v>2373961</v>
      </c>
      <c r="I12" s="31"/>
      <c r="J12" s="31">
        <f>SUM(Linienverkehr:Bedarfsverkehr!J12)</f>
        <v>38999</v>
      </c>
      <c r="K12" s="31">
        <f>SUM(Linienverkehr:Bedarfsverkehr!K12)</f>
        <v>3009</v>
      </c>
      <c r="L12" s="31">
        <f>SUM(Linienverkehr:Bedarfsverkehr!L12)</f>
        <v>42008</v>
      </c>
      <c r="M12" s="31"/>
      <c r="N12" s="31">
        <v>42805</v>
      </c>
      <c r="O12" s="31">
        <v>680</v>
      </c>
      <c r="P12" s="31">
        <v>657</v>
      </c>
      <c r="Q12" s="31">
        <f t="shared" ref="Q12:Q18" si="0">SUM(N12:P12)</f>
        <v>44142</v>
      </c>
    </row>
    <row r="13" spans="1:17" s="13" customFormat="1" ht="16.5" customHeight="1" x14ac:dyDescent="0.25">
      <c r="B13" s="6">
        <f t="shared" ref="B13:B30" si="1">B12+1</f>
        <v>1996</v>
      </c>
      <c r="C13" s="16"/>
      <c r="D13" s="31">
        <f>SUM(Linienverkehr:Bedarfsverkehr!D13)</f>
        <v>71633</v>
      </c>
      <c r="E13" s="31"/>
      <c r="F13" s="31">
        <f>SUM(Linienverkehr:Bedarfsverkehr!F13)</f>
        <v>2394863</v>
      </c>
      <c r="G13" s="31">
        <f>SUM(Linienverkehr:Bedarfsverkehr!G13)</f>
        <v>58548</v>
      </c>
      <c r="H13" s="31">
        <f>SUM(Linienverkehr:Bedarfsverkehr!H13)</f>
        <v>2453411</v>
      </c>
      <c r="I13" s="31"/>
      <c r="J13" s="31">
        <f>SUM(Linienverkehr:Bedarfsverkehr!J13)</f>
        <v>49984</v>
      </c>
      <c r="K13" s="31">
        <f>SUM(Linienverkehr:Bedarfsverkehr!K13)</f>
        <v>3344</v>
      </c>
      <c r="L13" s="31">
        <f>SUM(Linienverkehr:Bedarfsverkehr!L13)</f>
        <v>53328</v>
      </c>
      <c r="M13" s="31"/>
      <c r="N13" s="31">
        <v>39232</v>
      </c>
      <c r="O13" s="31">
        <v>656</v>
      </c>
      <c r="P13" s="31">
        <v>425</v>
      </c>
      <c r="Q13" s="31">
        <f t="shared" si="0"/>
        <v>40313</v>
      </c>
    </row>
    <row r="14" spans="1:17" s="13" customFormat="1" ht="16.5" customHeight="1" x14ac:dyDescent="0.25">
      <c r="B14" s="6">
        <f t="shared" si="1"/>
        <v>1997</v>
      </c>
      <c r="C14" s="16"/>
      <c r="D14" s="31">
        <f>SUM(Linienverkehr:Bedarfsverkehr!D14)</f>
        <v>76640</v>
      </c>
      <c r="E14" s="31"/>
      <c r="F14" s="31">
        <f>SUM(Linienverkehr:Bedarfsverkehr!F14)</f>
        <v>2611212</v>
      </c>
      <c r="G14" s="31">
        <f>SUM(Linienverkehr:Bedarfsverkehr!G14)</f>
        <v>55554</v>
      </c>
      <c r="H14" s="31">
        <f>SUM(Linienverkehr:Bedarfsverkehr!H14)</f>
        <v>2666766</v>
      </c>
      <c r="I14" s="31"/>
      <c r="J14" s="31">
        <f>SUM(Linienverkehr:Bedarfsverkehr!J14)</f>
        <v>46252</v>
      </c>
      <c r="K14" s="31">
        <f>SUM(Linienverkehr:Bedarfsverkehr!K14)</f>
        <v>3441</v>
      </c>
      <c r="L14" s="31">
        <f>SUM(Linienverkehr:Bedarfsverkehr!L14)</f>
        <v>49693</v>
      </c>
      <c r="M14" s="31"/>
      <c r="N14" s="31">
        <v>36476</v>
      </c>
      <c r="O14" s="31">
        <v>566</v>
      </c>
      <c r="P14" s="31">
        <v>178</v>
      </c>
      <c r="Q14" s="31">
        <f t="shared" ref="Q14:Q15" si="2">SUM(N14:P14)</f>
        <v>37220</v>
      </c>
    </row>
    <row r="15" spans="1:17" s="13" customFormat="1" ht="16.5" customHeight="1" x14ac:dyDescent="0.25">
      <c r="B15" s="6">
        <f t="shared" si="1"/>
        <v>1998</v>
      </c>
      <c r="C15" s="16"/>
      <c r="D15" s="31">
        <f>SUM(Linienverkehr:Bedarfsverkehr!D15)</f>
        <v>85455</v>
      </c>
      <c r="E15" s="31"/>
      <c r="F15" s="31">
        <f>SUM(Linienverkehr:Bedarfsverkehr!F15)</f>
        <v>2962139</v>
      </c>
      <c r="G15" s="31">
        <f>SUM(Linienverkehr:Bedarfsverkehr!G15)</f>
        <v>58172</v>
      </c>
      <c r="H15" s="31">
        <f>SUM(Linienverkehr:Bedarfsverkehr!H15)</f>
        <v>3020311</v>
      </c>
      <c r="I15" s="31"/>
      <c r="J15" s="31">
        <f>SUM(Linienverkehr:Bedarfsverkehr!J15)</f>
        <v>69875</v>
      </c>
      <c r="K15" s="31">
        <f>SUM(Linienverkehr:Bedarfsverkehr!K15)</f>
        <v>3495</v>
      </c>
      <c r="L15" s="31">
        <f>SUM(Linienverkehr:Bedarfsverkehr!L15)</f>
        <v>73370</v>
      </c>
      <c r="M15" s="31"/>
      <c r="N15" s="31">
        <v>22772</v>
      </c>
      <c r="O15" s="31">
        <v>832</v>
      </c>
      <c r="P15" s="31">
        <v>7987</v>
      </c>
      <c r="Q15" s="31">
        <f t="shared" si="2"/>
        <v>31591</v>
      </c>
    </row>
    <row r="16" spans="1:17" s="13" customFormat="1" ht="16.5" customHeight="1" x14ac:dyDescent="0.25">
      <c r="B16" s="6">
        <f t="shared" si="1"/>
        <v>1999</v>
      </c>
      <c r="C16" s="16"/>
      <c r="D16" s="31">
        <f>SUM(Linienverkehr:Bedarfsverkehr!D16)</f>
        <v>101874</v>
      </c>
      <c r="E16" s="31"/>
      <c r="F16" s="31">
        <f>SUM(Linienverkehr:Bedarfsverkehr!F16)</f>
        <v>3515962</v>
      </c>
      <c r="G16" s="31">
        <f>SUM(Linienverkehr:Bedarfsverkehr!G16)</f>
        <v>65972</v>
      </c>
      <c r="H16" s="31">
        <f>SUM(Linienverkehr:Bedarfsverkehr!H16)</f>
        <v>3581934</v>
      </c>
      <c r="I16" s="31"/>
      <c r="J16" s="31">
        <f>SUM(Linienverkehr:Bedarfsverkehr!J16)</f>
        <v>69664</v>
      </c>
      <c r="K16" s="31">
        <f>SUM(Linienverkehr:Bedarfsverkehr!K16)</f>
        <v>3268</v>
      </c>
      <c r="L16" s="31">
        <f>SUM(Linienverkehr:Bedarfsverkehr!L16)</f>
        <v>72932</v>
      </c>
      <c r="M16" s="31"/>
      <c r="N16" s="31">
        <v>16934</v>
      </c>
      <c r="O16" s="31">
        <v>670</v>
      </c>
      <c r="P16" s="31">
        <v>5478</v>
      </c>
      <c r="Q16" s="31">
        <f t="shared" si="0"/>
        <v>23082</v>
      </c>
    </row>
    <row r="17" spans="2:17" s="27" customFormat="1" ht="22.5" customHeight="1" x14ac:dyDescent="0.25">
      <c r="B17" s="6">
        <f t="shared" si="1"/>
        <v>2000</v>
      </c>
      <c r="C17" s="16"/>
      <c r="D17" s="31">
        <f>SUM(Linienverkehr:Bedarfsverkehr!D17)</f>
        <v>104940</v>
      </c>
      <c r="E17" s="31"/>
      <c r="F17" s="31">
        <f>SUM(Linienverkehr:Bedarfsverkehr!F17)</f>
        <v>3709631</v>
      </c>
      <c r="G17" s="31">
        <f>SUM(Linienverkehr:Bedarfsverkehr!G17)</f>
        <v>45182</v>
      </c>
      <c r="H17" s="31">
        <f>SUM(Linienverkehr:Bedarfsverkehr!H17)</f>
        <v>3754813</v>
      </c>
      <c r="I17" s="31"/>
      <c r="J17" s="31">
        <f>SUM(Linienverkehr:Bedarfsverkehr!J17)</f>
        <v>77484</v>
      </c>
      <c r="K17" s="31">
        <f>SUM(Linienverkehr:Bedarfsverkehr!K17)</f>
        <v>2560</v>
      </c>
      <c r="L17" s="31">
        <f>SUM(Linienverkehr:Bedarfsverkehr!L17)</f>
        <v>80044</v>
      </c>
      <c r="M17" s="31"/>
      <c r="N17" s="31">
        <v>16404</v>
      </c>
      <c r="O17" s="31">
        <v>531</v>
      </c>
      <c r="P17" s="31">
        <v>5020</v>
      </c>
      <c r="Q17" s="31">
        <f t="shared" ref="Q17" si="3">SUM(N17:P17)</f>
        <v>21955</v>
      </c>
    </row>
    <row r="18" spans="2:17" s="13" customFormat="1" ht="16.5" customHeight="1" x14ac:dyDescent="0.25">
      <c r="B18" s="6">
        <f t="shared" si="1"/>
        <v>2001</v>
      </c>
      <c r="C18" s="16"/>
      <c r="D18" s="31">
        <f>SUM(Linienverkehr:Bedarfsverkehr!D18)</f>
        <v>99486</v>
      </c>
      <c r="E18" s="31"/>
      <c r="F18" s="31">
        <f>SUM(Linienverkehr:Bedarfsverkehr!F18)</f>
        <v>3507781</v>
      </c>
      <c r="G18" s="31">
        <f>SUM(Linienverkehr:Bedarfsverkehr!G18)</f>
        <v>28804</v>
      </c>
      <c r="H18" s="31">
        <f>SUM(Linienverkehr:Bedarfsverkehr!H18)</f>
        <v>3536585</v>
      </c>
      <c r="I18" s="31"/>
      <c r="J18" s="31">
        <f>SUM(Linienverkehr:Bedarfsverkehr!J18)</f>
        <v>67849</v>
      </c>
      <c r="K18" s="31">
        <f>SUM(Linienverkehr:Bedarfsverkehr!K18)</f>
        <v>2688</v>
      </c>
      <c r="L18" s="31">
        <f>SUM(Linienverkehr:Bedarfsverkehr!L18)</f>
        <v>70537</v>
      </c>
      <c r="M18" s="31"/>
      <c r="N18" s="31">
        <v>16638</v>
      </c>
      <c r="O18" s="31">
        <v>367</v>
      </c>
      <c r="P18" s="31">
        <v>4376</v>
      </c>
      <c r="Q18" s="31">
        <f t="shared" si="0"/>
        <v>21381</v>
      </c>
    </row>
    <row r="19" spans="2:17" s="13" customFormat="1" ht="16.5" customHeight="1" x14ac:dyDescent="0.25">
      <c r="B19" s="6">
        <f t="shared" si="1"/>
        <v>2002</v>
      </c>
      <c r="C19" s="16"/>
      <c r="D19" s="31">
        <f>SUM(Linienverkehr:Bedarfsverkehr!D19)</f>
        <v>88000</v>
      </c>
      <c r="E19" s="31"/>
      <c r="F19" s="31">
        <f>SUM(Linienverkehr:Bedarfsverkehr!F19)</f>
        <v>2996342</v>
      </c>
      <c r="G19" s="31">
        <f>SUM(Linienverkehr:Bedarfsverkehr!G19)</f>
        <v>60792</v>
      </c>
      <c r="H19" s="31">
        <f>SUM(Linienverkehr:Bedarfsverkehr!H19)</f>
        <v>3057134</v>
      </c>
      <c r="I19" s="31"/>
      <c r="J19" s="31">
        <f>SUM(Linienverkehr:Bedarfsverkehr!J19)</f>
        <v>28756</v>
      </c>
      <c r="K19" s="31">
        <f>SUM(Linienverkehr:Bedarfsverkehr!K19)</f>
        <v>2727</v>
      </c>
      <c r="L19" s="31">
        <f>SUM(Linienverkehr:Bedarfsverkehr!L19)</f>
        <v>31483</v>
      </c>
      <c r="M19" s="31"/>
      <c r="N19" s="31">
        <v>15846</v>
      </c>
      <c r="O19" s="31">
        <v>299</v>
      </c>
      <c r="P19" s="31">
        <v>4958</v>
      </c>
      <c r="Q19" s="31">
        <f t="shared" ref="Q19:Q31" si="4">SUM(N19:P19)</f>
        <v>21103</v>
      </c>
    </row>
    <row r="20" spans="2:17" s="13" customFormat="1" ht="16.5" customHeight="1" x14ac:dyDescent="0.25">
      <c r="B20" s="6">
        <f t="shared" si="1"/>
        <v>2003</v>
      </c>
      <c r="C20" s="16"/>
      <c r="D20" s="31">
        <f>SUM(Linienverkehr:Bedarfsverkehr!D20)</f>
        <v>64078</v>
      </c>
      <c r="E20" s="31"/>
      <c r="F20" s="31">
        <f>SUM(Linienverkehr:Bedarfsverkehr!F20)</f>
        <v>2410637</v>
      </c>
      <c r="G20" s="31">
        <f>SUM(Linienverkehr:Bedarfsverkehr!G20)</f>
        <v>76138</v>
      </c>
      <c r="H20" s="31">
        <f>SUM(Linienverkehr:Bedarfsverkehr!H20)</f>
        <v>2486775</v>
      </c>
      <c r="I20" s="31"/>
      <c r="J20" s="31">
        <f>SUM(Linienverkehr:Bedarfsverkehr!J20)</f>
        <v>30058</v>
      </c>
      <c r="K20" s="31">
        <f>SUM(Linienverkehr:Bedarfsverkehr!K20)</f>
        <v>1315</v>
      </c>
      <c r="L20" s="31">
        <f>SUM(Linienverkehr:Bedarfsverkehr!L20)</f>
        <v>31373</v>
      </c>
      <c r="M20" s="31"/>
      <c r="N20" s="31">
        <v>16653</v>
      </c>
      <c r="O20" s="31">
        <v>407</v>
      </c>
      <c r="P20" s="31">
        <v>6860</v>
      </c>
      <c r="Q20" s="31">
        <f t="shared" si="4"/>
        <v>23920</v>
      </c>
    </row>
    <row r="21" spans="2:17" s="13" customFormat="1" ht="16.5" customHeight="1" x14ac:dyDescent="0.25">
      <c r="B21" s="6">
        <f t="shared" si="1"/>
        <v>2004</v>
      </c>
      <c r="C21" s="16"/>
      <c r="D21" s="31">
        <f>SUM(Linienverkehr:Bedarfsverkehr!D21)</f>
        <v>57915</v>
      </c>
      <c r="E21" s="31"/>
      <c r="F21" s="31">
        <f>SUM(Linienverkehr:Bedarfsverkehr!F21)</f>
        <v>2495437</v>
      </c>
      <c r="G21" s="31">
        <f>SUM(Linienverkehr:Bedarfsverkehr!G21)</f>
        <v>50230</v>
      </c>
      <c r="H21" s="31">
        <f>SUM(Linienverkehr:Bedarfsverkehr!H21)</f>
        <v>2545667</v>
      </c>
      <c r="I21" s="31"/>
      <c r="J21" s="31">
        <f>SUM(Linienverkehr:Bedarfsverkehr!J21)</f>
        <v>34235</v>
      </c>
      <c r="K21" s="31">
        <f>SUM(Linienverkehr:Bedarfsverkehr!K21)</f>
        <v>73</v>
      </c>
      <c r="L21" s="31">
        <f>SUM(Linienverkehr:Bedarfsverkehr!L21)</f>
        <v>34308</v>
      </c>
      <c r="M21" s="31"/>
      <c r="N21" s="31">
        <v>14028</v>
      </c>
      <c r="O21" s="31">
        <v>414</v>
      </c>
      <c r="P21" s="31">
        <v>5269</v>
      </c>
      <c r="Q21" s="31">
        <f t="shared" si="4"/>
        <v>19711</v>
      </c>
    </row>
    <row r="22" spans="2:17" s="27" customFormat="1" ht="22.5" customHeight="1" x14ac:dyDescent="0.25">
      <c r="B22" s="6">
        <f t="shared" si="1"/>
        <v>2005</v>
      </c>
      <c r="C22" s="16"/>
      <c r="D22" s="31">
        <f>SUM(Linienverkehr:Bedarfsverkehr!D22)</f>
        <v>62251</v>
      </c>
      <c r="E22" s="31"/>
      <c r="F22" s="31">
        <f>SUM(Linienverkehr:Bedarfsverkehr!F22)</f>
        <v>3276735</v>
      </c>
      <c r="G22" s="31">
        <f>SUM(Linienverkehr:Bedarfsverkehr!G22)</f>
        <v>35157</v>
      </c>
      <c r="H22" s="31">
        <f>SUM(Linienverkehr:Bedarfsverkehr!H22)</f>
        <v>3311892</v>
      </c>
      <c r="I22" s="31"/>
      <c r="J22" s="31">
        <f>SUM(Linienverkehr:Bedarfsverkehr!J22)</f>
        <v>32145</v>
      </c>
      <c r="K22" s="31">
        <f>SUM(Linienverkehr:Bedarfsverkehr!K22)</f>
        <v>20</v>
      </c>
      <c r="L22" s="31">
        <f>SUM(Linienverkehr:Bedarfsverkehr!L22)</f>
        <v>32165</v>
      </c>
      <c r="M22" s="31"/>
      <c r="N22" s="31">
        <v>13989</v>
      </c>
      <c r="O22" s="31">
        <v>445</v>
      </c>
      <c r="P22" s="31">
        <v>5457</v>
      </c>
      <c r="Q22" s="31">
        <f t="shared" si="4"/>
        <v>19891</v>
      </c>
    </row>
    <row r="23" spans="2:17" s="13" customFormat="1" ht="16.5" customHeight="1" x14ac:dyDescent="0.25">
      <c r="B23" s="6">
        <f t="shared" si="1"/>
        <v>2006</v>
      </c>
      <c r="C23" s="16"/>
      <c r="D23" s="31">
        <f>SUM(Linienverkehr:Bedarfsverkehr!D23)</f>
        <v>60581</v>
      </c>
      <c r="E23" s="31"/>
      <c r="F23" s="31">
        <f>SUM(Linienverkehr:Bedarfsverkehr!F23)</f>
        <v>3991324</v>
      </c>
      <c r="G23" s="31">
        <f>SUM(Linienverkehr:Bedarfsverkehr!G23)</f>
        <v>25085</v>
      </c>
      <c r="H23" s="31">
        <f>SUM(Linienverkehr:Bedarfsverkehr!H23)</f>
        <v>4016409</v>
      </c>
      <c r="I23" s="31"/>
      <c r="J23" s="31">
        <f>SUM(Linienverkehr:Bedarfsverkehr!J23)</f>
        <v>35968</v>
      </c>
      <c r="K23" s="31">
        <f>SUM(Linienverkehr:Bedarfsverkehr!K23)</f>
        <v>23</v>
      </c>
      <c r="L23" s="31">
        <f>SUM(Linienverkehr:Bedarfsverkehr!L23)</f>
        <v>35991</v>
      </c>
      <c r="M23" s="31"/>
      <c r="N23" s="31">
        <v>14954</v>
      </c>
      <c r="O23" s="31">
        <v>392</v>
      </c>
      <c r="P23" s="31">
        <v>5938</v>
      </c>
      <c r="Q23" s="31">
        <f t="shared" si="4"/>
        <v>21284</v>
      </c>
    </row>
    <row r="24" spans="2:17" s="13" customFormat="1" ht="16.5" customHeight="1" x14ac:dyDescent="0.25">
      <c r="B24" s="6">
        <f t="shared" si="1"/>
        <v>2007</v>
      </c>
      <c r="C24" s="16"/>
      <c r="D24" s="31">
        <f>SUM(Linienverkehr:Bedarfsverkehr!D24)</f>
        <v>61741</v>
      </c>
      <c r="E24" s="31"/>
      <c r="F24" s="31">
        <f>SUM(Linienverkehr:Bedarfsverkehr!F24)</f>
        <v>4235355</v>
      </c>
      <c r="G24" s="31">
        <f>SUM(Linienverkehr:Bedarfsverkehr!G24)</f>
        <v>33769</v>
      </c>
      <c r="H24" s="31">
        <f>SUM(Linienverkehr:Bedarfsverkehr!H24)</f>
        <v>4269124</v>
      </c>
      <c r="I24" s="31"/>
      <c r="J24" s="31">
        <f>SUM(Linienverkehr:Bedarfsverkehr!J24)</f>
        <v>44006</v>
      </c>
      <c r="K24" s="31">
        <f>SUM(Linienverkehr:Bedarfsverkehr!K24)</f>
        <v>30</v>
      </c>
      <c r="L24" s="31">
        <f>SUM(Linienverkehr:Bedarfsverkehr!L24)</f>
        <v>44036</v>
      </c>
      <c r="M24" s="31"/>
      <c r="N24" s="31">
        <v>15106</v>
      </c>
      <c r="O24" s="31">
        <v>451</v>
      </c>
      <c r="P24" s="31">
        <v>4727</v>
      </c>
      <c r="Q24" s="31">
        <f t="shared" si="4"/>
        <v>20284</v>
      </c>
    </row>
    <row r="25" spans="2:17" s="13" customFormat="1" ht="16.5" customHeight="1" x14ac:dyDescent="0.25">
      <c r="B25" s="6">
        <f t="shared" si="1"/>
        <v>2008</v>
      </c>
      <c r="C25" s="16"/>
      <c r="D25" s="31">
        <f>SUM(Linienverkehr:Bedarfsverkehr!D25)</f>
        <v>62110</v>
      </c>
      <c r="E25" s="31"/>
      <c r="F25" s="31">
        <f>SUM(Linienverkehr:Bedarfsverkehr!F25)</f>
        <v>4241060</v>
      </c>
      <c r="G25" s="31">
        <f>SUM(Linienverkehr:Bedarfsverkehr!G25)</f>
        <v>16505</v>
      </c>
      <c r="H25" s="31">
        <f>SUM(Linienverkehr:Bedarfsverkehr!H25)</f>
        <v>4257565</v>
      </c>
      <c r="I25" s="31"/>
      <c r="J25" s="31">
        <f>SUM(Linienverkehr:Bedarfsverkehr!J25)</f>
        <v>38722</v>
      </c>
      <c r="K25" s="31">
        <f>SUM(Linienverkehr:Bedarfsverkehr!K25)</f>
        <v>64</v>
      </c>
      <c r="L25" s="31">
        <f>SUM(Linienverkehr:Bedarfsverkehr!L25)</f>
        <v>38786</v>
      </c>
      <c r="M25" s="31"/>
      <c r="N25" s="31">
        <v>14046</v>
      </c>
      <c r="O25" s="31">
        <v>399</v>
      </c>
      <c r="P25" s="31">
        <v>4563</v>
      </c>
      <c r="Q25" s="31">
        <f t="shared" si="4"/>
        <v>19008</v>
      </c>
    </row>
    <row r="26" spans="2:17" s="13" customFormat="1" ht="16.5" customHeight="1" x14ac:dyDescent="0.25">
      <c r="B26" s="6">
        <f t="shared" si="1"/>
        <v>2009</v>
      </c>
      <c r="C26" s="16"/>
      <c r="D26" s="31">
        <f>SUM(Linienverkehr:Bedarfsverkehr!D26)</f>
        <v>56244</v>
      </c>
      <c r="E26" s="31"/>
      <c r="F26" s="31">
        <f>SUM(Linienverkehr:Bedarfsverkehr!F26)</f>
        <v>3823975</v>
      </c>
      <c r="G26" s="31">
        <f>SUM(Linienverkehr:Bedarfsverkehr!G26)</f>
        <v>26403</v>
      </c>
      <c r="H26" s="31">
        <f>SUM(Linienverkehr:Bedarfsverkehr!H26)</f>
        <v>3850378</v>
      </c>
      <c r="I26" s="31"/>
      <c r="J26" s="31">
        <f>SUM(Linienverkehr:Bedarfsverkehr!J26)</f>
        <v>31133</v>
      </c>
      <c r="K26" s="31">
        <f>SUM(Linienverkehr:Bedarfsverkehr!K26)</f>
        <v>89</v>
      </c>
      <c r="L26" s="31">
        <f>SUM(Linienverkehr:Bedarfsverkehr!L26)</f>
        <v>31222</v>
      </c>
      <c r="M26" s="31"/>
      <c r="N26" s="31">
        <v>14369</v>
      </c>
      <c r="O26" s="31">
        <v>670</v>
      </c>
      <c r="P26" s="31">
        <v>3709</v>
      </c>
      <c r="Q26" s="31">
        <f t="shared" si="4"/>
        <v>18748</v>
      </c>
    </row>
    <row r="27" spans="2:17" s="27" customFormat="1" ht="22.5" customHeight="1" x14ac:dyDescent="0.25">
      <c r="B27" s="6">
        <f t="shared" si="1"/>
        <v>2010</v>
      </c>
      <c r="C27" s="16"/>
      <c r="D27" s="31">
        <f>SUM(Linienverkehr:Bedarfsverkehr!D27)</f>
        <v>58053</v>
      </c>
      <c r="E27" s="31"/>
      <c r="F27" s="31">
        <f>SUM(Linienverkehr:Bedarfsverkehr!F27)</f>
        <v>4091628</v>
      </c>
      <c r="G27" s="31">
        <f>SUM(Linienverkehr:Bedarfsverkehr!G27)</f>
        <v>33858</v>
      </c>
      <c r="H27" s="31">
        <f>SUM(Linienverkehr:Bedarfsverkehr!H27)</f>
        <v>4125486</v>
      </c>
      <c r="I27" s="31"/>
      <c r="J27" s="31">
        <f>SUM(Linienverkehr:Bedarfsverkehr!J27)</f>
        <v>43536</v>
      </c>
      <c r="K27" s="31">
        <f>SUM(Linienverkehr:Bedarfsverkehr!K27)</f>
        <v>118</v>
      </c>
      <c r="L27" s="31">
        <f>SUM(Linienverkehr:Bedarfsverkehr!L27)</f>
        <v>43654</v>
      </c>
      <c r="M27" s="31"/>
      <c r="N27" s="31">
        <v>14427</v>
      </c>
      <c r="O27" s="31">
        <v>468</v>
      </c>
      <c r="P27" s="31">
        <v>4206</v>
      </c>
      <c r="Q27" s="31">
        <f t="shared" si="4"/>
        <v>19101</v>
      </c>
    </row>
    <row r="28" spans="2:17" s="13" customFormat="1" ht="16.5" customHeight="1" x14ac:dyDescent="0.25">
      <c r="B28" s="6">
        <f t="shared" si="1"/>
        <v>2011</v>
      </c>
      <c r="C28" s="16"/>
      <c r="D28" s="31">
        <f>SUM(Linienverkehr:Bedarfsverkehr!D28)</f>
        <v>66201</v>
      </c>
      <c r="E28" s="31"/>
      <c r="F28" s="31">
        <f>SUM(Linienverkehr:Bedarfsverkehr!F28)</f>
        <v>5025018</v>
      </c>
      <c r="G28" s="31">
        <f>SUM(Linienverkehr:Bedarfsverkehr!G28)</f>
        <v>23410</v>
      </c>
      <c r="H28" s="31">
        <f>SUM(Linienverkehr:Bedarfsverkehr!H28)</f>
        <v>5048428</v>
      </c>
      <c r="I28" s="31"/>
      <c r="J28" s="31">
        <f>SUM(Linienverkehr:Bedarfsverkehr!J28)</f>
        <v>41296</v>
      </c>
      <c r="K28" s="31">
        <f>SUM(Linienverkehr:Bedarfsverkehr!K28)</f>
        <v>40</v>
      </c>
      <c r="L28" s="31">
        <f>SUM(Linienverkehr:Bedarfsverkehr!L28)</f>
        <v>41336</v>
      </c>
      <c r="M28" s="31"/>
      <c r="N28" s="31">
        <v>15239</v>
      </c>
      <c r="O28" s="31">
        <v>349</v>
      </c>
      <c r="P28" s="31">
        <v>5793</v>
      </c>
      <c r="Q28" s="31">
        <f t="shared" si="4"/>
        <v>21381</v>
      </c>
    </row>
    <row r="29" spans="2:17" s="13" customFormat="1" ht="16.5" customHeight="1" x14ac:dyDescent="0.25">
      <c r="B29" s="6">
        <f t="shared" si="1"/>
        <v>2012</v>
      </c>
      <c r="C29" s="16"/>
      <c r="D29" s="31">
        <f>SUM(Linienverkehr:Bedarfsverkehr!D29)</f>
        <v>65911</v>
      </c>
      <c r="E29" s="31"/>
      <c r="F29" s="31">
        <f>SUM(Linienverkehr:Bedarfsverkehr!F29)</f>
        <v>5327122</v>
      </c>
      <c r="G29" s="31">
        <f>SUM(Linienverkehr:Bedarfsverkehr!G29)</f>
        <v>22375</v>
      </c>
      <c r="H29" s="31">
        <f>SUM(Linienverkehr:Bedarfsverkehr!H29)</f>
        <v>5349497</v>
      </c>
      <c r="I29" s="31"/>
      <c r="J29" s="31">
        <f>SUM(Linienverkehr:Bedarfsverkehr!J29)</f>
        <v>39130</v>
      </c>
      <c r="K29" s="31">
        <f>SUM(Linienverkehr:Bedarfsverkehr!K29)</f>
        <v>35</v>
      </c>
      <c r="L29" s="31">
        <f>SUM(Linienverkehr:Bedarfsverkehr!L29)</f>
        <v>39165</v>
      </c>
      <c r="M29" s="31"/>
      <c r="N29" s="31">
        <v>14485</v>
      </c>
      <c r="O29" s="31">
        <v>428</v>
      </c>
      <c r="P29" s="31">
        <v>6528</v>
      </c>
      <c r="Q29" s="31">
        <f t="shared" si="4"/>
        <v>21441</v>
      </c>
    </row>
    <row r="30" spans="2:17" s="13" customFormat="1" ht="16.5" customHeight="1" x14ac:dyDescent="0.25">
      <c r="B30" s="6">
        <f t="shared" si="1"/>
        <v>2013</v>
      </c>
      <c r="C30" s="16"/>
      <c r="D30" s="31">
        <f>SUM(Linienverkehr:Bedarfsverkehr!D30)</f>
        <v>67665</v>
      </c>
      <c r="E30" s="31"/>
      <c r="F30" s="31">
        <f>SUM(Linienverkehr:Bedarfsverkehr!F30)</f>
        <v>5860023</v>
      </c>
      <c r="G30" s="31">
        <f>SUM(Linienverkehr:Bedarfsverkehr!G30)</f>
        <v>16011</v>
      </c>
      <c r="H30" s="31">
        <f>SUM(Linienverkehr:Bedarfsverkehr!H30)</f>
        <v>5876034</v>
      </c>
      <c r="I30" s="31"/>
      <c r="J30" s="31">
        <f>SUM(Linienverkehr:Bedarfsverkehr!J30)</f>
        <v>39764</v>
      </c>
      <c r="K30" s="31">
        <f>SUM(Linienverkehr:Bedarfsverkehr!K30)</f>
        <v>68</v>
      </c>
      <c r="L30" s="31">
        <f>SUM(Linienverkehr:Bedarfsverkehr!L30)</f>
        <v>39832</v>
      </c>
      <c r="M30" s="31"/>
      <c r="N30" s="31">
        <v>14137</v>
      </c>
      <c r="O30" s="31">
        <v>343</v>
      </c>
      <c r="P30" s="31">
        <v>5172</v>
      </c>
      <c r="Q30" s="31">
        <f t="shared" si="4"/>
        <v>19652</v>
      </c>
    </row>
    <row r="31" spans="2:17" s="13" customFormat="1" ht="16.5" customHeight="1" x14ac:dyDescent="0.25">
      <c r="B31" s="6">
        <f t="shared" ref="B31:B36" si="5">B30+1</f>
        <v>2014</v>
      </c>
      <c r="C31" s="16"/>
      <c r="D31" s="31">
        <f>SUM(Linienverkehr:Bedarfsverkehr!D31)</f>
        <v>71150</v>
      </c>
      <c r="E31" s="31"/>
      <c r="F31" s="31">
        <f>SUM(Linienverkehr:Bedarfsverkehr!F31)</f>
        <v>6503698</v>
      </c>
      <c r="G31" s="31">
        <f>SUM(Linienverkehr:Bedarfsverkehr!G31)</f>
        <v>15691</v>
      </c>
      <c r="H31" s="31">
        <f>SUM(Linienverkehr:Bedarfsverkehr!H31)</f>
        <v>6519389</v>
      </c>
      <c r="I31" s="31"/>
      <c r="J31" s="31">
        <f>SUM(Linienverkehr:Bedarfsverkehr!J31)</f>
        <v>42350</v>
      </c>
      <c r="K31" s="31">
        <f>SUM(Linienverkehr:Bedarfsverkehr!K31)</f>
        <v>60</v>
      </c>
      <c r="L31" s="31">
        <f>SUM(Linienverkehr:Bedarfsverkehr!L31)</f>
        <v>42410</v>
      </c>
      <c r="M31" s="31"/>
      <c r="N31" s="31">
        <v>13815</v>
      </c>
      <c r="O31" s="31">
        <v>408</v>
      </c>
      <c r="P31" s="31">
        <v>4100</v>
      </c>
      <c r="Q31" s="31">
        <f t="shared" si="4"/>
        <v>18323</v>
      </c>
    </row>
    <row r="32" spans="2:17" s="47" customFormat="1" ht="22.5" customHeight="1" x14ac:dyDescent="0.25">
      <c r="B32" s="44">
        <f t="shared" si="5"/>
        <v>2015</v>
      </c>
      <c r="C32" s="45"/>
      <c r="D32" s="46">
        <f>SUM(Linienverkehr:Bedarfsverkehr!D32)</f>
        <v>72687</v>
      </c>
      <c r="E32" s="46"/>
      <c r="F32" s="46">
        <f>SUM(Linienverkehr:Bedarfsverkehr!F32)</f>
        <v>7032705</v>
      </c>
      <c r="G32" s="46">
        <f>SUM(Linienverkehr:Bedarfsverkehr!G32)</f>
        <v>23409</v>
      </c>
      <c r="H32" s="46">
        <f>SUM(Linienverkehr:Bedarfsverkehr!H32)</f>
        <v>7056114</v>
      </c>
      <c r="I32" s="46"/>
      <c r="J32" s="46">
        <f>SUM(Linienverkehr:Bedarfsverkehr!J32)</f>
        <v>48987</v>
      </c>
      <c r="K32" s="46">
        <f>SUM(Linienverkehr:Bedarfsverkehr!K32)</f>
        <v>33</v>
      </c>
      <c r="L32" s="46">
        <f>SUM(Linienverkehr:Bedarfsverkehr!L32)</f>
        <v>49020</v>
      </c>
      <c r="M32" s="46"/>
      <c r="N32" s="46">
        <v>13337</v>
      </c>
      <c r="O32" s="46">
        <v>266</v>
      </c>
      <c r="P32" s="46">
        <v>8069</v>
      </c>
      <c r="Q32" s="46">
        <f t="shared" ref="Q32" si="6">SUM(N32:P32)</f>
        <v>21672</v>
      </c>
    </row>
    <row r="33" spans="2:21" s="13" customFormat="1" ht="16.5" customHeight="1" x14ac:dyDescent="0.25">
      <c r="B33" s="6">
        <f t="shared" si="5"/>
        <v>2016</v>
      </c>
      <c r="C33" s="16"/>
      <c r="D33" s="31">
        <f>SUM(Linienverkehr:Bedarfsverkehr!D33)</f>
        <v>73532</v>
      </c>
      <c r="E33" s="31"/>
      <c r="F33" s="31">
        <f>SUM(Linienverkehr:Bedarfsverkehr!F33)</f>
        <v>7291341</v>
      </c>
      <c r="G33" s="31">
        <f>SUM(Linienverkehr:Bedarfsverkehr!G33)</f>
        <v>18403</v>
      </c>
      <c r="H33" s="31">
        <f>SUM(Linienverkehr:Bedarfsverkehr!H33)</f>
        <v>7309744</v>
      </c>
      <c r="I33" s="31"/>
      <c r="J33" s="31">
        <f>SUM(Linienverkehr:Bedarfsverkehr!J33)</f>
        <v>54915</v>
      </c>
      <c r="K33" s="31">
        <f>SUM(Linienverkehr:Bedarfsverkehr!K33)</f>
        <v>29</v>
      </c>
      <c r="L33" s="31">
        <f>SUM(Linienverkehr:Bedarfsverkehr!L33)</f>
        <v>54944</v>
      </c>
      <c r="M33" s="31"/>
      <c r="N33" s="31">
        <v>11580</v>
      </c>
      <c r="O33" s="31">
        <v>406</v>
      </c>
      <c r="P33" s="31">
        <v>10027</v>
      </c>
      <c r="Q33" s="31">
        <f t="shared" ref="Q33" si="7">SUM(N33:P33)</f>
        <v>22013</v>
      </c>
    </row>
    <row r="34" spans="2:21" s="13" customFormat="1" ht="16.5" customHeight="1" x14ac:dyDescent="0.25">
      <c r="B34" s="6">
        <f t="shared" si="5"/>
        <v>2017</v>
      </c>
      <c r="C34" s="16"/>
      <c r="D34" s="31">
        <f>SUM(Linienverkehr:Bedarfsverkehr!D34)</f>
        <v>75582</v>
      </c>
      <c r="E34" s="31"/>
      <c r="F34" s="31">
        <f>SUM(Linienverkehr:Bedarfsverkehr!F34)</f>
        <v>7873784</v>
      </c>
      <c r="G34" s="31">
        <f>SUM(Linienverkehr:Bedarfsverkehr!G34)</f>
        <v>10458</v>
      </c>
      <c r="H34" s="31">
        <f>SUM(Linienverkehr:Bedarfsverkehr!H34)</f>
        <v>7884242</v>
      </c>
      <c r="I34" s="31"/>
      <c r="J34" s="31">
        <f>SUM(Linienverkehr:Bedarfsverkehr!J34)</f>
        <v>64275</v>
      </c>
      <c r="K34" s="31">
        <f>SUM(Linienverkehr:Bedarfsverkehr!K34)</f>
        <v>28</v>
      </c>
      <c r="L34" s="31">
        <f>SUM(Linienverkehr:Bedarfsverkehr!L34)</f>
        <v>64303</v>
      </c>
      <c r="M34" s="31"/>
      <c r="N34" s="31">
        <v>10633</v>
      </c>
      <c r="O34" s="31">
        <v>340</v>
      </c>
      <c r="P34" s="31">
        <v>9056</v>
      </c>
      <c r="Q34" s="31">
        <f t="shared" ref="Q34" si="8">SUM(N34:P34)</f>
        <v>20029</v>
      </c>
    </row>
    <row r="35" spans="2:21" s="13" customFormat="1" ht="16.5" customHeight="1" x14ac:dyDescent="0.25">
      <c r="B35" s="6">
        <f t="shared" si="5"/>
        <v>2018</v>
      </c>
      <c r="C35" s="16"/>
      <c r="D35" s="31">
        <f>SUM(Linienverkehr:Bedarfsverkehr!D35)</f>
        <v>78839</v>
      </c>
      <c r="E35" s="31"/>
      <c r="F35" s="31">
        <f>SUM(Linienverkehr:Bedarfsverkehr!F35)</f>
        <v>8548553</v>
      </c>
      <c r="G35" s="31">
        <f>SUM(Linienverkehr:Bedarfsverkehr!G35)</f>
        <v>8222</v>
      </c>
      <c r="H35" s="31">
        <f>SUM(Linienverkehr:Bedarfsverkehr!H35)</f>
        <v>8556775</v>
      </c>
      <c r="I35" s="31"/>
      <c r="J35" s="31">
        <f>SUM(Linienverkehr:Bedarfsverkehr!J35)</f>
        <v>62790</v>
      </c>
      <c r="K35" s="31">
        <f>SUM(Linienverkehr:Bedarfsverkehr!K35)</f>
        <v>19</v>
      </c>
      <c r="L35" s="31">
        <f>SUM(Linienverkehr:Bedarfsverkehr!L35)</f>
        <v>62809</v>
      </c>
      <c r="M35" s="31"/>
      <c r="N35" s="31">
        <v>10588</v>
      </c>
      <c r="O35" s="31">
        <v>349</v>
      </c>
      <c r="P35" s="31">
        <v>7495</v>
      </c>
      <c r="Q35" s="31">
        <f t="shared" ref="Q35" si="9">SUM(N35:P35)</f>
        <v>18432</v>
      </c>
    </row>
    <row r="36" spans="2:21" s="13" customFormat="1" ht="16.5" customHeight="1" x14ac:dyDescent="0.25">
      <c r="B36" s="6">
        <f t="shared" si="5"/>
        <v>2019</v>
      </c>
      <c r="C36" s="16"/>
      <c r="D36" s="51">
        <v>81562</v>
      </c>
      <c r="E36" s="51"/>
      <c r="F36" s="51">
        <v>9070299</v>
      </c>
      <c r="G36" s="51">
        <v>13227</v>
      </c>
      <c r="H36" s="51">
        <v>9083526</v>
      </c>
      <c r="I36" s="51"/>
      <c r="J36" s="51">
        <v>61533</v>
      </c>
      <c r="K36" s="51">
        <v>13</v>
      </c>
      <c r="L36" s="51">
        <v>61545</v>
      </c>
      <c r="M36" s="51"/>
      <c r="N36" s="51">
        <v>9827</v>
      </c>
      <c r="O36" s="51">
        <v>370</v>
      </c>
      <c r="P36" s="51">
        <v>7599</v>
      </c>
      <c r="Q36" s="51">
        <f>SUM(N36:P36)</f>
        <v>17796</v>
      </c>
    </row>
    <row r="37" spans="2:21" s="47" customFormat="1" ht="22.5" customHeight="1" x14ac:dyDescent="0.25">
      <c r="B37" s="55">
        <v>2020</v>
      </c>
      <c r="C37" s="45"/>
      <c r="D37" s="52">
        <v>32977</v>
      </c>
      <c r="E37" s="52"/>
      <c r="F37" s="52">
        <v>2593627</v>
      </c>
      <c r="G37" s="52">
        <v>1929</v>
      </c>
      <c r="H37" s="52">
        <f>SUM(F37:G37)</f>
        <v>2595556</v>
      </c>
      <c r="I37" s="52"/>
      <c r="J37" s="52">
        <v>64405</v>
      </c>
      <c r="K37" s="52">
        <v>42</v>
      </c>
      <c r="L37" s="52">
        <f>SUM(J37:K37)</f>
        <v>64447</v>
      </c>
      <c r="M37" s="52"/>
      <c r="N37" s="52">
        <v>18275</v>
      </c>
      <c r="O37" s="52">
        <v>274</v>
      </c>
      <c r="P37" s="52" t="s">
        <v>45</v>
      </c>
      <c r="Q37" s="52">
        <f t="shared" ref="Q37:Q38" si="10">SUM(N37:P37)</f>
        <v>18549</v>
      </c>
    </row>
    <row r="38" spans="2:21" s="47" customFormat="1" ht="22.5" customHeight="1" x14ac:dyDescent="0.25">
      <c r="B38" s="55">
        <v>2021</v>
      </c>
      <c r="C38" s="45"/>
      <c r="D38" s="52">
        <v>41271</v>
      </c>
      <c r="E38" s="52"/>
      <c r="F38" s="52">
        <v>3612447</v>
      </c>
      <c r="G38" s="52">
        <v>2819</v>
      </c>
      <c r="H38" s="52">
        <f>SUM(F38:G38)</f>
        <v>3615266</v>
      </c>
      <c r="I38" s="52"/>
      <c r="J38" s="52">
        <v>73673</v>
      </c>
      <c r="K38" s="52">
        <v>116</v>
      </c>
      <c r="L38" s="52">
        <f>SUM(J38:K38)</f>
        <v>73789</v>
      </c>
      <c r="M38" s="52"/>
      <c r="N38" s="52">
        <v>22491</v>
      </c>
      <c r="O38" s="52">
        <v>266</v>
      </c>
      <c r="P38" s="52" t="s">
        <v>45</v>
      </c>
      <c r="Q38" s="52">
        <f t="shared" si="10"/>
        <v>22757</v>
      </c>
    </row>
    <row r="39" spans="2:21" s="27" customFormat="1" ht="6.75" customHeight="1" x14ac:dyDescent="0.25">
      <c r="B39" s="39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2:21" s="27" customFormat="1" ht="25.5" customHeight="1" x14ac:dyDescent="0.25">
      <c r="B40" s="73" t="s">
        <v>39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38"/>
      <c r="S40" s="38"/>
      <c r="T40" s="38"/>
      <c r="U40" s="38"/>
    </row>
    <row r="41" spans="2:21" s="21" customFormat="1" ht="6.75" customHeight="1" thickBot="1" x14ac:dyDescent="0.3">
      <c r="B41" s="35"/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2:21" ht="16.5" customHeight="1" x14ac:dyDescent="0.2"/>
    <row r="43" spans="2:21" ht="16.5" customHeight="1" x14ac:dyDescent="0.2"/>
    <row r="44" spans="2:21" ht="16.5" customHeight="1" x14ac:dyDescent="0.2"/>
    <row r="45" spans="2:21" ht="16.5" customHeight="1" x14ac:dyDescent="0.2"/>
    <row r="46" spans="2:21" ht="16.5" customHeight="1" x14ac:dyDescent="0.2"/>
    <row r="47" spans="2:21" ht="16.5" customHeight="1" x14ac:dyDescent="0.2"/>
    <row r="48" spans="2:21" ht="16.5" customHeight="1" x14ac:dyDescent="0.2"/>
    <row r="49" ht="16.5" customHeight="1" x14ac:dyDescent="0.2"/>
    <row r="50" ht="16.5" customHeight="1" x14ac:dyDescent="0.2"/>
  </sheetData>
  <mergeCells count="10">
    <mergeCell ref="B1:F1"/>
    <mergeCell ref="F8:H8"/>
    <mergeCell ref="N8:Q8"/>
    <mergeCell ref="B40:Q40"/>
    <mergeCell ref="B2:D2"/>
    <mergeCell ref="D5:Q5"/>
    <mergeCell ref="D6:F6"/>
    <mergeCell ref="G6:M6"/>
    <mergeCell ref="N6:Q6"/>
    <mergeCell ref="J8:L8"/>
  </mergeCells>
  <conditionalFormatting sqref="J38:L38 F38:H38 N38:Q38">
    <cfRule type="expression" dxfId="5" priority="4">
      <formula>ISBLANK(F38)</formula>
    </cfRule>
  </conditionalFormatting>
  <conditionalFormatting sqref="D38">
    <cfRule type="expression" dxfId="4" priority="3">
      <formula>ISBLANK(D38)</formula>
    </cfRule>
  </conditionalFormatting>
  <conditionalFormatting sqref="J37:L37 F37:H37 N37:Q37">
    <cfRule type="expression" dxfId="3" priority="2">
      <formula>ISBLANK(F37)</formula>
    </cfRule>
  </conditionalFormatting>
  <conditionalFormatting sqref="D37">
    <cfRule type="expression" dxfId="2" priority="1">
      <formula>ISBLANK(D37)</formula>
    </cfRule>
  </conditionalFormatting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zoomScaleNormal="100" workbookViewId="0">
      <pane ySplit="9" topLeftCell="A10" activePane="bottomLeft" state="frozen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12.140625" style="1" customWidth="1"/>
    <col min="3" max="3" width="1.42578125" style="1" customWidth="1"/>
    <col min="4" max="4" width="16.85546875" style="1" customWidth="1"/>
    <col min="5" max="5" width="1.85546875" style="1" customWidth="1"/>
    <col min="6" max="8" width="16.85546875" style="1" customWidth="1"/>
    <col min="9" max="9" width="1.85546875" style="1" customWidth="1"/>
    <col min="10" max="12" width="16.85546875" style="1" customWidth="1"/>
    <col min="13" max="16384" width="10.85546875" style="1"/>
  </cols>
  <sheetData>
    <row r="1" spans="1:12" ht="33" customHeight="1" x14ac:dyDescent="0.2">
      <c r="B1" s="66" t="s">
        <v>10</v>
      </c>
      <c r="C1" s="66"/>
      <c r="D1" s="66"/>
      <c r="E1" s="66"/>
      <c r="F1" s="66"/>
    </row>
    <row r="2" spans="1:12" ht="16.5" customHeight="1" x14ac:dyDescent="0.25">
      <c r="B2" s="67" t="s">
        <v>9</v>
      </c>
      <c r="C2" s="68"/>
      <c r="D2" s="68"/>
    </row>
    <row r="3" spans="1:12" ht="6.75" customHeight="1" x14ac:dyDescent="0.2">
      <c r="A3" s="26"/>
    </row>
    <row r="5" spans="1:12" s="23" customFormat="1" ht="17.100000000000001" customHeight="1" x14ac:dyDescent="0.3">
      <c r="B5" s="25" t="s">
        <v>19</v>
      </c>
      <c r="C5" s="24"/>
      <c r="D5" s="69" t="s">
        <v>43</v>
      </c>
      <c r="E5" s="69"/>
      <c r="F5" s="69"/>
      <c r="G5" s="74"/>
      <c r="H5" s="74"/>
      <c r="I5" s="74"/>
      <c r="J5" s="74"/>
      <c r="K5" s="74"/>
      <c r="L5" s="74"/>
    </row>
    <row r="6" spans="1:12" s="21" customFormat="1" ht="2.25" customHeight="1" x14ac:dyDescent="0.25">
      <c r="A6" s="29"/>
      <c r="B6" s="22"/>
      <c r="C6" s="22"/>
      <c r="D6" s="75"/>
      <c r="E6" s="75"/>
      <c r="F6" s="75"/>
      <c r="G6" s="75"/>
      <c r="H6" s="75"/>
      <c r="I6" s="75"/>
      <c r="J6" s="75"/>
      <c r="K6" s="75"/>
      <c r="L6" s="75"/>
    </row>
    <row r="7" spans="1:12" s="21" customFormat="1" ht="6.75" customHeight="1" x14ac:dyDescent="0.25"/>
    <row r="8" spans="1:12" s="21" customFormat="1" ht="22.5" customHeight="1" x14ac:dyDescent="0.25">
      <c r="B8" s="6" t="s">
        <v>18</v>
      </c>
      <c r="C8" s="32"/>
      <c r="D8" s="42" t="s">
        <v>13</v>
      </c>
      <c r="E8" s="42"/>
      <c r="F8" s="70" t="s">
        <v>34</v>
      </c>
      <c r="G8" s="72"/>
      <c r="H8" s="72"/>
      <c r="I8" s="33"/>
      <c r="J8" s="70" t="s">
        <v>14</v>
      </c>
      <c r="K8" s="72"/>
      <c r="L8" s="72"/>
    </row>
    <row r="9" spans="1:12" s="21" customFormat="1" ht="22.5" customHeight="1" x14ac:dyDescent="0.25">
      <c r="B9" s="28"/>
      <c r="C9" s="28"/>
      <c r="D9" s="43" t="s">
        <v>33</v>
      </c>
      <c r="E9" s="43"/>
      <c r="F9" s="43" t="s">
        <v>35</v>
      </c>
      <c r="G9" s="43" t="s">
        <v>36</v>
      </c>
      <c r="H9" s="43" t="s">
        <v>11</v>
      </c>
      <c r="I9" s="43"/>
      <c r="J9" s="43" t="s">
        <v>37</v>
      </c>
      <c r="K9" s="43" t="s">
        <v>40</v>
      </c>
      <c r="L9" s="43" t="s">
        <v>11</v>
      </c>
    </row>
    <row r="10" spans="1:12" s="2" customFormat="1" ht="6.75" customHeight="1" x14ac:dyDescent="0.25">
      <c r="B10" s="9"/>
      <c r="D10" s="30"/>
      <c r="E10" s="30"/>
      <c r="F10" s="30"/>
      <c r="G10" s="30"/>
      <c r="H10" s="30"/>
      <c r="I10" s="30"/>
      <c r="J10" s="30"/>
      <c r="K10" s="30"/>
      <c r="L10" s="30"/>
    </row>
    <row r="11" spans="1:12" s="13" customFormat="1" ht="16.5" customHeight="1" x14ac:dyDescent="0.25">
      <c r="B11" s="6">
        <v>1994</v>
      </c>
      <c r="C11" s="16"/>
      <c r="D11" s="31">
        <v>43883</v>
      </c>
      <c r="E11" s="31"/>
      <c r="F11" s="31">
        <v>1447364</v>
      </c>
      <c r="G11" s="31">
        <v>10074</v>
      </c>
      <c r="H11" s="31">
        <f>SUM(F11:G11)</f>
        <v>1457438</v>
      </c>
      <c r="I11" s="31"/>
      <c r="J11" s="31">
        <v>14646</v>
      </c>
      <c r="K11" s="31">
        <v>2808</v>
      </c>
      <c r="L11" s="31">
        <f>SUM(J11:K11)</f>
        <v>17454</v>
      </c>
    </row>
    <row r="12" spans="1:12" s="27" customFormat="1" ht="22.5" customHeight="1" x14ac:dyDescent="0.25">
      <c r="B12" s="6">
        <f>B11+1</f>
        <v>1995</v>
      </c>
      <c r="C12" s="16"/>
      <c r="D12" s="31">
        <v>48820</v>
      </c>
      <c r="E12" s="31"/>
      <c r="F12" s="31">
        <v>1551332</v>
      </c>
      <c r="G12" s="31">
        <v>17277</v>
      </c>
      <c r="H12" s="31">
        <f t="shared" ref="H12:H31" si="0">SUM(F12:G12)</f>
        <v>1568609</v>
      </c>
      <c r="I12" s="31"/>
      <c r="J12" s="31">
        <v>22765</v>
      </c>
      <c r="K12" s="31">
        <v>3009</v>
      </c>
      <c r="L12" s="31">
        <f t="shared" ref="L12:L31" si="1">SUM(J12:K12)</f>
        <v>25774</v>
      </c>
    </row>
    <row r="13" spans="1:12" s="13" customFormat="1" ht="16.5" customHeight="1" x14ac:dyDescent="0.25">
      <c r="B13" s="6">
        <f t="shared" ref="B13:B35" si="2">B12+1</f>
        <v>1996</v>
      </c>
      <c r="C13" s="16"/>
      <c r="D13" s="31">
        <v>56916</v>
      </c>
      <c r="E13" s="31"/>
      <c r="F13" s="31">
        <v>1693833</v>
      </c>
      <c r="G13" s="31">
        <v>23560</v>
      </c>
      <c r="H13" s="31">
        <f t="shared" si="0"/>
        <v>1717393</v>
      </c>
      <c r="I13" s="31"/>
      <c r="J13" s="31">
        <v>35263</v>
      </c>
      <c r="K13" s="31">
        <v>3332</v>
      </c>
      <c r="L13" s="31">
        <f t="shared" si="1"/>
        <v>38595</v>
      </c>
    </row>
    <row r="14" spans="1:12" s="13" customFormat="1" ht="16.5" customHeight="1" x14ac:dyDescent="0.25">
      <c r="B14" s="6">
        <f t="shared" si="2"/>
        <v>1997</v>
      </c>
      <c r="C14" s="16"/>
      <c r="D14" s="31">
        <v>61169</v>
      </c>
      <c r="E14" s="31"/>
      <c r="F14" s="31">
        <v>1891236</v>
      </c>
      <c r="G14" s="31">
        <v>23514</v>
      </c>
      <c r="H14" s="31">
        <f t="shared" si="0"/>
        <v>1914750</v>
      </c>
      <c r="I14" s="31"/>
      <c r="J14" s="31">
        <v>30744</v>
      </c>
      <c r="K14" s="31">
        <v>3417</v>
      </c>
      <c r="L14" s="31">
        <f t="shared" si="1"/>
        <v>34161</v>
      </c>
    </row>
    <row r="15" spans="1:12" s="13" customFormat="1" ht="16.5" customHeight="1" x14ac:dyDescent="0.25">
      <c r="B15" s="6">
        <f t="shared" si="2"/>
        <v>1998</v>
      </c>
      <c r="C15" s="16"/>
      <c r="D15" s="31">
        <v>69066</v>
      </c>
      <c r="E15" s="31"/>
      <c r="F15" s="31">
        <v>2184761</v>
      </c>
      <c r="G15" s="31">
        <v>33001</v>
      </c>
      <c r="H15" s="31">
        <f t="shared" si="0"/>
        <v>2217762</v>
      </c>
      <c r="I15" s="31"/>
      <c r="J15" s="31">
        <v>53526</v>
      </c>
      <c r="K15" s="31">
        <v>3469</v>
      </c>
      <c r="L15" s="31">
        <f t="shared" si="1"/>
        <v>56995</v>
      </c>
    </row>
    <row r="16" spans="1:12" s="13" customFormat="1" ht="16.5" customHeight="1" x14ac:dyDescent="0.25">
      <c r="B16" s="6">
        <f t="shared" si="2"/>
        <v>1999</v>
      </c>
      <c r="C16" s="16"/>
      <c r="D16" s="31">
        <v>84244</v>
      </c>
      <c r="E16" s="31"/>
      <c r="F16" s="31">
        <v>2656222</v>
      </c>
      <c r="G16" s="31">
        <v>31512</v>
      </c>
      <c r="H16" s="31">
        <f t="shared" si="0"/>
        <v>2687734</v>
      </c>
      <c r="I16" s="31"/>
      <c r="J16" s="31">
        <v>51766</v>
      </c>
      <c r="K16" s="31">
        <v>3241</v>
      </c>
      <c r="L16" s="31">
        <f t="shared" si="1"/>
        <v>55007</v>
      </c>
    </row>
    <row r="17" spans="2:12" s="27" customFormat="1" ht="22.5" customHeight="1" x14ac:dyDescent="0.25">
      <c r="B17" s="6">
        <f t="shared" si="2"/>
        <v>2000</v>
      </c>
      <c r="C17" s="16"/>
      <c r="D17" s="31">
        <v>87261</v>
      </c>
      <c r="E17" s="31"/>
      <c r="F17" s="31">
        <v>2917599</v>
      </c>
      <c r="G17" s="31">
        <v>14024</v>
      </c>
      <c r="H17" s="31">
        <f t="shared" si="0"/>
        <v>2931623</v>
      </c>
      <c r="I17" s="31"/>
      <c r="J17" s="31">
        <v>57283</v>
      </c>
      <c r="K17" s="31">
        <v>2534</v>
      </c>
      <c r="L17" s="31">
        <f t="shared" si="1"/>
        <v>59817</v>
      </c>
    </row>
    <row r="18" spans="2:12" s="13" customFormat="1" ht="16.5" customHeight="1" x14ac:dyDescent="0.25">
      <c r="B18" s="6">
        <f t="shared" si="2"/>
        <v>2001</v>
      </c>
      <c r="C18" s="16"/>
      <c r="D18" s="31">
        <v>83704</v>
      </c>
      <c r="E18" s="31"/>
      <c r="F18" s="31">
        <v>2780389</v>
      </c>
      <c r="G18" s="31">
        <v>4065</v>
      </c>
      <c r="H18" s="31">
        <f t="shared" si="0"/>
        <v>2784454</v>
      </c>
      <c r="I18" s="31"/>
      <c r="J18" s="31">
        <v>49367</v>
      </c>
      <c r="K18" s="31">
        <v>2659</v>
      </c>
      <c r="L18" s="31">
        <f t="shared" si="1"/>
        <v>52026</v>
      </c>
    </row>
    <row r="19" spans="2:12" s="13" customFormat="1" ht="16.5" customHeight="1" x14ac:dyDescent="0.25">
      <c r="B19" s="6">
        <f t="shared" si="2"/>
        <v>2002</v>
      </c>
      <c r="C19" s="16"/>
      <c r="D19" s="31">
        <v>74828</v>
      </c>
      <c r="E19" s="31"/>
      <c r="F19" s="31">
        <v>2432488</v>
      </c>
      <c r="G19" s="31">
        <v>9429</v>
      </c>
      <c r="H19" s="31">
        <f t="shared" si="0"/>
        <v>2441917</v>
      </c>
      <c r="I19" s="31"/>
      <c r="J19" s="31">
        <v>11908</v>
      </c>
      <c r="K19" s="31">
        <v>2707</v>
      </c>
      <c r="L19" s="31">
        <f t="shared" si="1"/>
        <v>14615</v>
      </c>
    </row>
    <row r="20" spans="2:12" s="13" customFormat="1" ht="16.5" customHeight="1" x14ac:dyDescent="0.25">
      <c r="B20" s="6">
        <f t="shared" si="2"/>
        <v>2003</v>
      </c>
      <c r="C20" s="16"/>
      <c r="D20" s="31">
        <v>51153</v>
      </c>
      <c r="E20" s="31"/>
      <c r="F20" s="31">
        <v>1835312</v>
      </c>
      <c r="G20" s="31">
        <v>15122</v>
      </c>
      <c r="H20" s="31">
        <f t="shared" si="0"/>
        <v>1850434</v>
      </c>
      <c r="I20" s="31"/>
      <c r="J20" s="31">
        <v>12422</v>
      </c>
      <c r="K20" s="31">
        <v>1290</v>
      </c>
      <c r="L20" s="31">
        <f t="shared" si="1"/>
        <v>13712</v>
      </c>
    </row>
    <row r="21" spans="2:12" s="13" customFormat="1" ht="16.5" customHeight="1" x14ac:dyDescent="0.25">
      <c r="B21" s="6">
        <f t="shared" si="2"/>
        <v>2004</v>
      </c>
      <c r="C21" s="16"/>
      <c r="D21" s="31">
        <v>45514</v>
      </c>
      <c r="E21" s="31"/>
      <c r="F21" s="31">
        <v>1982236</v>
      </c>
      <c r="G21" s="31">
        <v>7481</v>
      </c>
      <c r="H21" s="31">
        <f t="shared" si="0"/>
        <v>1989717</v>
      </c>
      <c r="I21" s="31"/>
      <c r="J21" s="31">
        <v>16424</v>
      </c>
      <c r="K21" s="31">
        <v>52</v>
      </c>
      <c r="L21" s="31">
        <f t="shared" si="1"/>
        <v>16476</v>
      </c>
    </row>
    <row r="22" spans="2:12" s="27" customFormat="1" ht="22.5" customHeight="1" x14ac:dyDescent="0.25">
      <c r="B22" s="6">
        <f t="shared" si="2"/>
        <v>2005</v>
      </c>
      <c r="C22" s="16"/>
      <c r="D22" s="31">
        <v>49594</v>
      </c>
      <c r="E22" s="31"/>
      <c r="F22" s="31">
        <v>2717281</v>
      </c>
      <c r="G22" s="31">
        <v>6555</v>
      </c>
      <c r="H22" s="31">
        <f t="shared" si="0"/>
        <v>2723836</v>
      </c>
      <c r="I22" s="31"/>
      <c r="J22" s="31">
        <v>13543</v>
      </c>
      <c r="K22" s="31">
        <v>1</v>
      </c>
      <c r="L22" s="31">
        <f t="shared" si="1"/>
        <v>13544</v>
      </c>
    </row>
    <row r="23" spans="2:12" s="13" customFormat="1" ht="16.5" customHeight="1" x14ac:dyDescent="0.25">
      <c r="B23" s="6">
        <f t="shared" si="2"/>
        <v>2006</v>
      </c>
      <c r="C23" s="16"/>
      <c r="D23" s="31">
        <v>48044</v>
      </c>
      <c r="E23" s="31"/>
      <c r="F23" s="31">
        <v>3450232</v>
      </c>
      <c r="G23" s="31">
        <v>3140</v>
      </c>
      <c r="H23" s="31">
        <f t="shared" si="0"/>
        <v>3453372</v>
      </c>
      <c r="I23" s="31"/>
      <c r="J23" s="31">
        <v>16327</v>
      </c>
      <c r="K23" s="31">
        <v>0</v>
      </c>
      <c r="L23" s="31">
        <f t="shared" si="1"/>
        <v>16327</v>
      </c>
    </row>
    <row r="24" spans="2:12" s="13" customFormat="1" ht="16.5" customHeight="1" x14ac:dyDescent="0.25">
      <c r="B24" s="6">
        <f t="shared" si="2"/>
        <v>2007</v>
      </c>
      <c r="C24" s="16"/>
      <c r="D24" s="31">
        <v>49519</v>
      </c>
      <c r="E24" s="31"/>
      <c r="F24" s="31">
        <v>3717371</v>
      </c>
      <c r="G24" s="31">
        <v>3614</v>
      </c>
      <c r="H24" s="31">
        <f t="shared" si="0"/>
        <v>3720985</v>
      </c>
      <c r="I24" s="31"/>
      <c r="J24" s="31">
        <v>22432</v>
      </c>
      <c r="K24" s="31">
        <v>0</v>
      </c>
      <c r="L24" s="31">
        <f t="shared" si="1"/>
        <v>22432</v>
      </c>
    </row>
    <row r="25" spans="2:12" s="13" customFormat="1" ht="16.5" customHeight="1" x14ac:dyDescent="0.25">
      <c r="B25" s="6">
        <f t="shared" si="2"/>
        <v>2008</v>
      </c>
      <c r="C25" s="16"/>
      <c r="D25" s="31">
        <v>49600</v>
      </c>
      <c r="E25" s="31"/>
      <c r="F25" s="31">
        <v>3813878</v>
      </c>
      <c r="G25" s="31">
        <v>2206</v>
      </c>
      <c r="H25" s="31">
        <f t="shared" si="0"/>
        <v>3816084</v>
      </c>
      <c r="I25" s="31"/>
      <c r="J25" s="31">
        <v>18242</v>
      </c>
      <c r="K25" s="31">
        <v>32</v>
      </c>
      <c r="L25" s="31">
        <f t="shared" si="1"/>
        <v>18274</v>
      </c>
    </row>
    <row r="26" spans="2:12" s="13" customFormat="1" ht="16.5" customHeight="1" x14ac:dyDescent="0.25">
      <c r="B26" s="6">
        <f t="shared" si="2"/>
        <v>2009</v>
      </c>
      <c r="C26" s="16"/>
      <c r="D26" s="31">
        <v>46045</v>
      </c>
      <c r="E26" s="31"/>
      <c r="F26" s="31">
        <v>3492856</v>
      </c>
      <c r="G26" s="31">
        <v>7787</v>
      </c>
      <c r="H26" s="31">
        <f t="shared" si="0"/>
        <v>3500643</v>
      </c>
      <c r="I26" s="31"/>
      <c r="J26" s="31">
        <v>12426</v>
      </c>
      <c r="K26" s="31">
        <v>55</v>
      </c>
      <c r="L26" s="31">
        <f t="shared" si="1"/>
        <v>12481</v>
      </c>
    </row>
    <row r="27" spans="2:12" s="27" customFormat="1" ht="22.5" customHeight="1" x14ac:dyDescent="0.25">
      <c r="B27" s="6">
        <f t="shared" si="2"/>
        <v>2010</v>
      </c>
      <c r="C27" s="16"/>
      <c r="D27" s="31">
        <v>50262</v>
      </c>
      <c r="E27" s="31"/>
      <c r="F27" s="31">
        <v>3783146</v>
      </c>
      <c r="G27" s="31">
        <v>6365</v>
      </c>
      <c r="H27" s="31">
        <f t="shared" si="0"/>
        <v>3789511</v>
      </c>
      <c r="I27" s="31"/>
      <c r="J27" s="31">
        <v>42201</v>
      </c>
      <c r="K27" s="31">
        <v>84</v>
      </c>
      <c r="L27" s="31">
        <f t="shared" si="1"/>
        <v>42285</v>
      </c>
    </row>
    <row r="28" spans="2:12" s="13" customFormat="1" ht="16.5" customHeight="1" x14ac:dyDescent="0.25">
      <c r="B28" s="6">
        <f t="shared" si="2"/>
        <v>2011</v>
      </c>
      <c r="C28" s="16"/>
      <c r="D28" s="31">
        <v>58612</v>
      </c>
      <c r="E28" s="31"/>
      <c r="F28" s="31">
        <v>4723819</v>
      </c>
      <c r="G28" s="31">
        <v>3809</v>
      </c>
      <c r="H28" s="31">
        <f t="shared" si="0"/>
        <v>4727628</v>
      </c>
      <c r="I28" s="31"/>
      <c r="J28" s="31">
        <v>40310</v>
      </c>
      <c r="K28" s="31">
        <v>5</v>
      </c>
      <c r="L28" s="31">
        <f t="shared" si="1"/>
        <v>40315</v>
      </c>
    </row>
    <row r="29" spans="2:12" s="13" customFormat="1" ht="16.5" customHeight="1" x14ac:dyDescent="0.25">
      <c r="B29" s="6">
        <f t="shared" si="2"/>
        <v>2012</v>
      </c>
      <c r="C29" s="16"/>
      <c r="D29" s="31">
        <v>57680</v>
      </c>
      <c r="E29" s="31"/>
      <c r="F29" s="31">
        <v>4984731</v>
      </c>
      <c r="G29" s="31">
        <v>2498</v>
      </c>
      <c r="H29" s="31">
        <f t="shared" si="0"/>
        <v>4987229</v>
      </c>
      <c r="I29" s="31"/>
      <c r="J29" s="31">
        <v>37498</v>
      </c>
      <c r="K29" s="31">
        <v>6</v>
      </c>
      <c r="L29" s="31">
        <f t="shared" si="1"/>
        <v>37504</v>
      </c>
    </row>
    <row r="30" spans="2:12" s="13" customFormat="1" ht="16.5" customHeight="1" x14ac:dyDescent="0.25">
      <c r="B30" s="6">
        <f t="shared" si="2"/>
        <v>2013</v>
      </c>
      <c r="C30" s="16"/>
      <c r="D30" s="31">
        <v>60366</v>
      </c>
      <c r="E30" s="31"/>
      <c r="F30" s="31">
        <v>5674473</v>
      </c>
      <c r="G30" s="31">
        <v>1978</v>
      </c>
      <c r="H30" s="31">
        <f t="shared" si="0"/>
        <v>5676451</v>
      </c>
      <c r="I30" s="31"/>
      <c r="J30" s="31">
        <v>38266</v>
      </c>
      <c r="K30" s="31">
        <v>39</v>
      </c>
      <c r="L30" s="31">
        <f t="shared" si="1"/>
        <v>38305</v>
      </c>
    </row>
    <row r="31" spans="2:12" s="13" customFormat="1" ht="16.5" customHeight="1" x14ac:dyDescent="0.25">
      <c r="B31" s="6">
        <f t="shared" si="2"/>
        <v>2014</v>
      </c>
      <c r="C31" s="16"/>
      <c r="D31" s="31">
        <v>63381</v>
      </c>
      <c r="E31" s="31"/>
      <c r="F31" s="31">
        <v>6286446</v>
      </c>
      <c r="G31" s="31">
        <v>6607</v>
      </c>
      <c r="H31" s="31">
        <f t="shared" si="0"/>
        <v>6293053</v>
      </c>
      <c r="I31" s="31"/>
      <c r="J31" s="31">
        <v>41237</v>
      </c>
      <c r="K31" s="31">
        <v>24</v>
      </c>
      <c r="L31" s="31">
        <f t="shared" si="1"/>
        <v>41261</v>
      </c>
    </row>
    <row r="32" spans="2:12" s="47" customFormat="1" ht="22.5" customHeight="1" x14ac:dyDescent="0.25">
      <c r="B32" s="44">
        <f t="shared" si="2"/>
        <v>2015</v>
      </c>
      <c r="C32" s="45"/>
      <c r="D32" s="46">
        <v>65049</v>
      </c>
      <c r="E32" s="46"/>
      <c r="F32" s="46">
        <v>6799712</v>
      </c>
      <c r="G32" s="46">
        <v>10724</v>
      </c>
      <c r="H32" s="46">
        <f t="shared" ref="H32" si="3">SUM(F32:G32)</f>
        <v>6810436</v>
      </c>
      <c r="I32" s="46"/>
      <c r="J32" s="46">
        <v>48183</v>
      </c>
      <c r="K32" s="46">
        <v>1</v>
      </c>
      <c r="L32" s="46">
        <f t="shared" ref="L32" si="4">SUM(J32:K32)</f>
        <v>48184</v>
      </c>
    </row>
    <row r="33" spans="1:16" s="13" customFormat="1" ht="16.5" customHeight="1" x14ac:dyDescent="0.25">
      <c r="B33" s="6">
        <f t="shared" si="2"/>
        <v>2016</v>
      </c>
      <c r="C33" s="16"/>
      <c r="D33" s="31">
        <v>66506</v>
      </c>
      <c r="E33" s="31"/>
      <c r="F33" s="31">
        <v>7113664</v>
      </c>
      <c r="G33" s="31">
        <v>13841</v>
      </c>
      <c r="H33" s="31">
        <f t="shared" ref="H33" si="5">SUM(F33:G33)</f>
        <v>7127505</v>
      </c>
      <c r="I33" s="31"/>
      <c r="J33" s="31">
        <v>54236</v>
      </c>
      <c r="K33" s="31">
        <v>1</v>
      </c>
      <c r="L33" s="31">
        <f t="shared" ref="L33" si="6">SUM(J33:K33)</f>
        <v>54237</v>
      </c>
    </row>
    <row r="34" spans="1:16" s="13" customFormat="1" ht="16.5" customHeight="1" x14ac:dyDescent="0.25">
      <c r="B34" s="6">
        <f t="shared" si="2"/>
        <v>2017</v>
      </c>
      <c r="C34" s="16"/>
      <c r="D34" s="31">
        <v>68141</v>
      </c>
      <c r="E34" s="31"/>
      <c r="F34" s="31">
        <v>7674473</v>
      </c>
      <c r="G34" s="31">
        <v>5680</v>
      </c>
      <c r="H34" s="31">
        <f t="shared" ref="H34" si="7">SUM(F34:G34)</f>
        <v>7680153</v>
      </c>
      <c r="I34" s="31"/>
      <c r="J34" s="31">
        <v>62266</v>
      </c>
      <c r="K34" s="31">
        <v>22</v>
      </c>
      <c r="L34" s="31">
        <f t="shared" ref="L34" si="8">SUM(J34:K34)</f>
        <v>62288</v>
      </c>
    </row>
    <row r="35" spans="1:16" s="13" customFormat="1" ht="16.5" customHeight="1" x14ac:dyDescent="0.25">
      <c r="B35" s="6">
        <f t="shared" si="2"/>
        <v>2018</v>
      </c>
      <c r="C35" s="16"/>
      <c r="D35" s="31">
        <v>70575</v>
      </c>
      <c r="E35" s="31"/>
      <c r="F35" s="31">
        <v>8279044</v>
      </c>
      <c r="G35" s="31">
        <v>3467</v>
      </c>
      <c r="H35" s="31">
        <f t="shared" ref="H35" si="9">SUM(F35:G35)</f>
        <v>8282511</v>
      </c>
      <c r="I35" s="31"/>
      <c r="J35" s="31">
        <v>61803</v>
      </c>
      <c r="K35" s="31">
        <v>18</v>
      </c>
      <c r="L35" s="31">
        <f t="shared" ref="L35" si="10">SUM(J35:K35)</f>
        <v>61821</v>
      </c>
    </row>
    <row r="36" spans="1:16" s="47" customFormat="1" ht="22.5" customHeight="1" x14ac:dyDescent="0.25">
      <c r="B36" s="55" t="s">
        <v>42</v>
      </c>
      <c r="C36" s="45"/>
      <c r="D36" s="46" t="s">
        <v>23</v>
      </c>
      <c r="E36" s="46"/>
      <c r="F36" s="46" t="s">
        <v>23</v>
      </c>
      <c r="G36" s="46" t="s">
        <v>23</v>
      </c>
      <c r="H36" s="46" t="s">
        <v>23</v>
      </c>
      <c r="I36" s="46"/>
      <c r="J36" s="46" t="s">
        <v>23</v>
      </c>
      <c r="K36" s="46" t="s">
        <v>23</v>
      </c>
      <c r="L36" s="46" t="s">
        <v>23</v>
      </c>
      <c r="M36" s="48"/>
      <c r="N36" s="48"/>
    </row>
    <row r="37" spans="1:16" s="27" customFormat="1" ht="6.75" customHeight="1" x14ac:dyDescent="0.25">
      <c r="A37" s="13"/>
      <c r="B37" s="39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9"/>
      <c r="N37" s="49"/>
    </row>
    <row r="38" spans="1:16" s="27" customFormat="1" ht="25.5" customHeight="1" x14ac:dyDescent="0.25">
      <c r="A38" s="13"/>
      <c r="B38" s="76" t="s">
        <v>46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38"/>
      <c r="N38" s="38"/>
      <c r="O38" s="38"/>
      <c r="P38" s="38"/>
    </row>
    <row r="39" spans="1:16" s="21" customFormat="1" ht="6.75" customHeight="1" thickBot="1" x14ac:dyDescent="0.3">
      <c r="B39" s="35"/>
      <c r="C39" s="36"/>
      <c r="D39" s="37"/>
      <c r="E39" s="37"/>
      <c r="F39" s="37"/>
      <c r="G39" s="37"/>
      <c r="H39" s="37"/>
      <c r="I39" s="37"/>
      <c r="J39" s="37"/>
      <c r="K39" s="37"/>
      <c r="L39" s="37"/>
    </row>
    <row r="40" spans="1:16" ht="16.5" customHeight="1" x14ac:dyDescent="0.2"/>
    <row r="41" spans="1:16" ht="16.5" customHeight="1" x14ac:dyDescent="0.2"/>
    <row r="42" spans="1:16" ht="16.5" customHeight="1" x14ac:dyDescent="0.2"/>
    <row r="43" spans="1:16" ht="16.5" customHeight="1" x14ac:dyDescent="0.2"/>
    <row r="44" spans="1:16" ht="16.5" customHeight="1" x14ac:dyDescent="0.2"/>
    <row r="45" spans="1:16" ht="16.5" customHeight="1" x14ac:dyDescent="0.2"/>
    <row r="46" spans="1:16" ht="16.5" customHeight="1" x14ac:dyDescent="0.2"/>
    <row r="47" spans="1:16" ht="16.5" customHeight="1" x14ac:dyDescent="0.2"/>
    <row r="48" spans="1:16" ht="16.5" customHeight="1" x14ac:dyDescent="0.2"/>
  </sheetData>
  <mergeCells count="8">
    <mergeCell ref="B1:F1"/>
    <mergeCell ref="F8:H8"/>
    <mergeCell ref="J8:L8"/>
    <mergeCell ref="B38:L38"/>
    <mergeCell ref="B2:D2"/>
    <mergeCell ref="D5:L5"/>
    <mergeCell ref="D6:F6"/>
    <mergeCell ref="G6:L6"/>
  </mergeCells>
  <conditionalFormatting sqref="D36 J36:L36 F36:H36">
    <cfRule type="expression" dxfId="1" priority="1">
      <formula>ISBLANK(D36)</formula>
    </cfRule>
  </conditionalFormatting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B3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zoomScaleNormal="100" workbookViewId="0">
      <pane ySplit="9" topLeftCell="A10" activePane="bottomLeft" state="frozen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12.140625" style="1" customWidth="1"/>
    <col min="3" max="3" width="1.42578125" style="1" customWidth="1"/>
    <col min="4" max="4" width="16.85546875" style="1" customWidth="1"/>
    <col min="5" max="5" width="1.85546875" style="1" customWidth="1"/>
    <col min="6" max="8" width="16.85546875" style="1" customWidth="1"/>
    <col min="9" max="9" width="1.85546875" style="1" customWidth="1"/>
    <col min="10" max="12" width="16.85546875" style="1" customWidth="1"/>
    <col min="13" max="16384" width="10.85546875" style="1"/>
  </cols>
  <sheetData>
    <row r="1" spans="1:12" ht="33" customHeight="1" x14ac:dyDescent="0.2">
      <c r="B1" s="66" t="s">
        <v>10</v>
      </c>
      <c r="C1" s="66"/>
      <c r="D1" s="66"/>
      <c r="E1" s="66"/>
      <c r="F1" s="66"/>
    </row>
    <row r="2" spans="1:12" ht="16.5" customHeight="1" x14ac:dyDescent="0.25">
      <c r="B2" s="67" t="s">
        <v>9</v>
      </c>
      <c r="C2" s="68"/>
      <c r="D2" s="68"/>
    </row>
    <row r="3" spans="1:12" ht="6.75" customHeight="1" x14ac:dyDescent="0.2">
      <c r="A3" s="26"/>
    </row>
    <row r="5" spans="1:12" s="23" customFormat="1" ht="17.100000000000001" customHeight="1" x14ac:dyDescent="0.3">
      <c r="B5" s="25" t="s">
        <v>19</v>
      </c>
      <c r="C5" s="24"/>
      <c r="D5" s="69" t="s">
        <v>44</v>
      </c>
      <c r="E5" s="69"/>
      <c r="F5" s="69"/>
      <c r="G5" s="74"/>
      <c r="H5" s="74"/>
      <c r="I5" s="74"/>
      <c r="J5" s="74"/>
      <c r="K5" s="74"/>
      <c r="L5" s="74"/>
    </row>
    <row r="6" spans="1:12" s="21" customFormat="1" ht="2.25" customHeight="1" x14ac:dyDescent="0.25">
      <c r="A6" s="29"/>
      <c r="B6" s="22"/>
      <c r="C6" s="22"/>
      <c r="D6" s="75"/>
      <c r="E6" s="75"/>
      <c r="F6" s="75"/>
      <c r="G6" s="75"/>
      <c r="H6" s="75"/>
      <c r="I6" s="75"/>
      <c r="J6" s="75"/>
      <c r="K6" s="75"/>
      <c r="L6" s="75"/>
    </row>
    <row r="7" spans="1:12" s="21" customFormat="1" ht="6.75" customHeight="1" x14ac:dyDescent="0.25"/>
    <row r="8" spans="1:12" s="21" customFormat="1" ht="22.5" customHeight="1" x14ac:dyDescent="0.25">
      <c r="B8" s="6" t="s">
        <v>18</v>
      </c>
      <c r="C8" s="32"/>
      <c r="D8" s="42" t="s">
        <v>13</v>
      </c>
      <c r="E8" s="42"/>
      <c r="F8" s="70" t="s">
        <v>34</v>
      </c>
      <c r="G8" s="72"/>
      <c r="H8" s="72"/>
      <c r="I8" s="33"/>
      <c r="J8" s="70" t="s">
        <v>14</v>
      </c>
      <c r="K8" s="72"/>
      <c r="L8" s="72"/>
    </row>
    <row r="9" spans="1:12" s="21" customFormat="1" ht="22.5" customHeight="1" x14ac:dyDescent="0.25">
      <c r="B9" s="28"/>
      <c r="C9" s="28"/>
      <c r="D9" s="56" t="s">
        <v>33</v>
      </c>
      <c r="E9" s="56"/>
      <c r="F9" s="56" t="s">
        <v>35</v>
      </c>
      <c r="G9" s="56" t="s">
        <v>36</v>
      </c>
      <c r="H9" s="56" t="s">
        <v>11</v>
      </c>
      <c r="I9" s="56"/>
      <c r="J9" s="56" t="s">
        <v>37</v>
      </c>
      <c r="K9" s="56" t="s">
        <v>40</v>
      </c>
      <c r="L9" s="56" t="s">
        <v>11</v>
      </c>
    </row>
    <row r="10" spans="1:12" s="2" customFormat="1" ht="6.75" customHeight="1" x14ac:dyDescent="0.25">
      <c r="B10" s="9"/>
      <c r="D10" s="30"/>
      <c r="E10" s="30"/>
      <c r="F10" s="30"/>
      <c r="G10" s="30"/>
      <c r="H10" s="30"/>
      <c r="I10" s="30"/>
      <c r="J10" s="30"/>
      <c r="K10" s="30"/>
      <c r="L10" s="30"/>
    </row>
    <row r="11" spans="1:12" s="13" customFormat="1" ht="16.5" customHeight="1" x14ac:dyDescent="0.25">
      <c r="B11" s="6">
        <v>1994</v>
      </c>
      <c r="C11" s="16"/>
      <c r="D11" s="31">
        <v>14623</v>
      </c>
      <c r="E11" s="31"/>
      <c r="F11" s="31">
        <v>672590</v>
      </c>
      <c r="G11" s="31">
        <v>29596</v>
      </c>
      <c r="H11" s="31">
        <f>SUM(F11:G11)</f>
        <v>702186</v>
      </c>
      <c r="I11" s="31"/>
      <c r="J11" s="31">
        <v>11574</v>
      </c>
      <c r="K11" s="31">
        <v>0</v>
      </c>
      <c r="L11" s="31">
        <f>SUM(J11:K11)</f>
        <v>11574</v>
      </c>
    </row>
    <row r="12" spans="1:12" s="27" customFormat="1" ht="22.5" customHeight="1" x14ac:dyDescent="0.25">
      <c r="B12" s="6">
        <f>B11+1</f>
        <v>1995</v>
      </c>
      <c r="C12" s="16"/>
      <c r="D12" s="31">
        <v>15445</v>
      </c>
      <c r="E12" s="31"/>
      <c r="F12" s="31">
        <v>766220</v>
      </c>
      <c r="G12" s="31">
        <v>39132</v>
      </c>
      <c r="H12" s="31">
        <f t="shared" ref="H12:H31" si="0">SUM(F12:G12)</f>
        <v>805352</v>
      </c>
      <c r="I12" s="31"/>
      <c r="J12" s="31">
        <v>16234</v>
      </c>
      <c r="K12" s="31">
        <v>0</v>
      </c>
      <c r="L12" s="31">
        <f t="shared" ref="L12:L31" si="1">SUM(J12:K12)</f>
        <v>16234</v>
      </c>
    </row>
    <row r="13" spans="1:12" s="13" customFormat="1" ht="16.5" customHeight="1" x14ac:dyDescent="0.25">
      <c r="B13" s="6">
        <f t="shared" ref="B13:B35" si="2">B12+1</f>
        <v>1996</v>
      </c>
      <c r="C13" s="16"/>
      <c r="D13" s="31">
        <v>14717</v>
      </c>
      <c r="E13" s="31"/>
      <c r="F13" s="31">
        <v>701030</v>
      </c>
      <c r="G13" s="31">
        <v>34988</v>
      </c>
      <c r="H13" s="31">
        <f t="shared" si="0"/>
        <v>736018</v>
      </c>
      <c r="I13" s="31"/>
      <c r="J13" s="31">
        <v>14721</v>
      </c>
      <c r="K13" s="31">
        <v>12</v>
      </c>
      <c r="L13" s="31">
        <f t="shared" si="1"/>
        <v>14733</v>
      </c>
    </row>
    <row r="14" spans="1:12" s="13" customFormat="1" ht="16.5" customHeight="1" x14ac:dyDescent="0.25">
      <c r="B14" s="6">
        <f t="shared" si="2"/>
        <v>1997</v>
      </c>
      <c r="C14" s="16"/>
      <c r="D14" s="31">
        <v>15471</v>
      </c>
      <c r="E14" s="31"/>
      <c r="F14" s="31">
        <v>719976</v>
      </c>
      <c r="G14" s="31">
        <v>32040</v>
      </c>
      <c r="H14" s="31">
        <f t="shared" si="0"/>
        <v>752016</v>
      </c>
      <c r="I14" s="31"/>
      <c r="J14" s="31">
        <v>15508</v>
      </c>
      <c r="K14" s="31">
        <v>24</v>
      </c>
      <c r="L14" s="31">
        <f t="shared" si="1"/>
        <v>15532</v>
      </c>
    </row>
    <row r="15" spans="1:12" s="13" customFormat="1" ht="16.5" customHeight="1" x14ac:dyDescent="0.25">
      <c r="B15" s="6">
        <f t="shared" si="2"/>
        <v>1998</v>
      </c>
      <c r="C15" s="16"/>
      <c r="D15" s="31">
        <v>16389</v>
      </c>
      <c r="E15" s="31"/>
      <c r="F15" s="31">
        <v>777378</v>
      </c>
      <c r="G15" s="31">
        <v>25171</v>
      </c>
      <c r="H15" s="31">
        <f t="shared" si="0"/>
        <v>802549</v>
      </c>
      <c r="I15" s="31"/>
      <c r="J15" s="31">
        <v>16349</v>
      </c>
      <c r="K15" s="31">
        <v>26</v>
      </c>
      <c r="L15" s="31">
        <f t="shared" si="1"/>
        <v>16375</v>
      </c>
    </row>
    <row r="16" spans="1:12" s="13" customFormat="1" ht="16.5" customHeight="1" x14ac:dyDescent="0.25">
      <c r="B16" s="6">
        <f t="shared" si="2"/>
        <v>1999</v>
      </c>
      <c r="C16" s="16"/>
      <c r="D16" s="31">
        <v>17630</v>
      </c>
      <c r="E16" s="31"/>
      <c r="F16" s="31">
        <v>859740</v>
      </c>
      <c r="G16" s="31">
        <v>34460</v>
      </c>
      <c r="H16" s="31">
        <f t="shared" si="0"/>
        <v>894200</v>
      </c>
      <c r="I16" s="31"/>
      <c r="J16" s="31">
        <v>17898</v>
      </c>
      <c r="K16" s="31">
        <v>27</v>
      </c>
      <c r="L16" s="31">
        <f t="shared" si="1"/>
        <v>17925</v>
      </c>
    </row>
    <row r="17" spans="2:12" s="27" customFormat="1" ht="22.5" customHeight="1" x14ac:dyDescent="0.25">
      <c r="B17" s="6">
        <f t="shared" si="2"/>
        <v>2000</v>
      </c>
      <c r="C17" s="16"/>
      <c r="D17" s="31">
        <v>17679</v>
      </c>
      <c r="E17" s="31"/>
      <c r="F17" s="31">
        <v>792032</v>
      </c>
      <c r="G17" s="31">
        <v>31158</v>
      </c>
      <c r="H17" s="31">
        <f t="shared" si="0"/>
        <v>823190</v>
      </c>
      <c r="I17" s="31"/>
      <c r="J17" s="31">
        <v>20201</v>
      </c>
      <c r="K17" s="31">
        <v>26</v>
      </c>
      <c r="L17" s="31">
        <f t="shared" si="1"/>
        <v>20227</v>
      </c>
    </row>
    <row r="18" spans="2:12" s="13" customFormat="1" ht="16.5" customHeight="1" x14ac:dyDescent="0.25">
      <c r="B18" s="6">
        <f t="shared" si="2"/>
        <v>2001</v>
      </c>
      <c r="C18" s="16"/>
      <c r="D18" s="31">
        <v>15782</v>
      </c>
      <c r="E18" s="31"/>
      <c r="F18" s="31">
        <v>727392</v>
      </c>
      <c r="G18" s="31">
        <v>24739</v>
      </c>
      <c r="H18" s="31">
        <f t="shared" si="0"/>
        <v>752131</v>
      </c>
      <c r="I18" s="31"/>
      <c r="J18" s="31">
        <v>18482</v>
      </c>
      <c r="K18" s="31">
        <v>29</v>
      </c>
      <c r="L18" s="31">
        <f t="shared" si="1"/>
        <v>18511</v>
      </c>
    </row>
    <row r="19" spans="2:12" s="13" customFormat="1" ht="16.5" customHeight="1" x14ac:dyDescent="0.25">
      <c r="B19" s="6">
        <f t="shared" si="2"/>
        <v>2002</v>
      </c>
      <c r="C19" s="16"/>
      <c r="D19" s="31">
        <v>13172</v>
      </c>
      <c r="E19" s="31"/>
      <c r="F19" s="31">
        <v>563854</v>
      </c>
      <c r="G19" s="31">
        <v>51363</v>
      </c>
      <c r="H19" s="31">
        <f t="shared" si="0"/>
        <v>615217</v>
      </c>
      <c r="I19" s="31"/>
      <c r="J19" s="31">
        <v>16848</v>
      </c>
      <c r="K19" s="31">
        <v>20</v>
      </c>
      <c r="L19" s="31">
        <f t="shared" si="1"/>
        <v>16868</v>
      </c>
    </row>
    <row r="20" spans="2:12" s="13" customFormat="1" ht="16.5" customHeight="1" x14ac:dyDescent="0.25">
      <c r="B20" s="6">
        <f t="shared" si="2"/>
        <v>2003</v>
      </c>
      <c r="C20" s="16"/>
      <c r="D20" s="31">
        <v>12925</v>
      </c>
      <c r="E20" s="31"/>
      <c r="F20" s="31">
        <v>575325</v>
      </c>
      <c r="G20" s="31">
        <v>61016</v>
      </c>
      <c r="H20" s="31">
        <f t="shared" si="0"/>
        <v>636341</v>
      </c>
      <c r="I20" s="31"/>
      <c r="J20" s="31">
        <v>17636</v>
      </c>
      <c r="K20" s="31">
        <v>25</v>
      </c>
      <c r="L20" s="31">
        <f t="shared" si="1"/>
        <v>17661</v>
      </c>
    </row>
    <row r="21" spans="2:12" s="13" customFormat="1" ht="16.5" customHeight="1" x14ac:dyDescent="0.25">
      <c r="B21" s="6">
        <f t="shared" si="2"/>
        <v>2004</v>
      </c>
      <c r="C21" s="16"/>
      <c r="D21" s="31">
        <v>12401</v>
      </c>
      <c r="E21" s="31"/>
      <c r="F21" s="31">
        <v>513201</v>
      </c>
      <c r="G21" s="31">
        <v>42749</v>
      </c>
      <c r="H21" s="31">
        <f t="shared" si="0"/>
        <v>555950</v>
      </c>
      <c r="I21" s="31"/>
      <c r="J21" s="31">
        <v>17811</v>
      </c>
      <c r="K21" s="31">
        <v>21</v>
      </c>
      <c r="L21" s="31">
        <f t="shared" si="1"/>
        <v>17832</v>
      </c>
    </row>
    <row r="22" spans="2:12" s="27" customFormat="1" ht="22.5" customHeight="1" x14ac:dyDescent="0.25">
      <c r="B22" s="6">
        <f t="shared" si="2"/>
        <v>2005</v>
      </c>
      <c r="C22" s="16"/>
      <c r="D22" s="31">
        <v>12657</v>
      </c>
      <c r="E22" s="31"/>
      <c r="F22" s="31">
        <v>559454</v>
      </c>
      <c r="G22" s="31">
        <v>28602</v>
      </c>
      <c r="H22" s="31">
        <f t="shared" si="0"/>
        <v>588056</v>
      </c>
      <c r="I22" s="31"/>
      <c r="J22" s="31">
        <v>18602</v>
      </c>
      <c r="K22" s="31">
        <v>19</v>
      </c>
      <c r="L22" s="31">
        <f t="shared" si="1"/>
        <v>18621</v>
      </c>
    </row>
    <row r="23" spans="2:12" s="13" customFormat="1" ht="16.5" customHeight="1" x14ac:dyDescent="0.25">
      <c r="B23" s="6">
        <f t="shared" si="2"/>
        <v>2006</v>
      </c>
      <c r="C23" s="16"/>
      <c r="D23" s="31">
        <v>12537</v>
      </c>
      <c r="E23" s="31"/>
      <c r="F23" s="31">
        <v>541092</v>
      </c>
      <c r="G23" s="31">
        <v>21945</v>
      </c>
      <c r="H23" s="31">
        <f t="shared" si="0"/>
        <v>563037</v>
      </c>
      <c r="I23" s="31"/>
      <c r="J23" s="31">
        <v>19641</v>
      </c>
      <c r="K23" s="31">
        <v>23</v>
      </c>
      <c r="L23" s="31">
        <f t="shared" si="1"/>
        <v>19664</v>
      </c>
    </row>
    <row r="24" spans="2:12" s="13" customFormat="1" ht="16.5" customHeight="1" x14ac:dyDescent="0.25">
      <c r="B24" s="6">
        <f t="shared" si="2"/>
        <v>2007</v>
      </c>
      <c r="C24" s="16"/>
      <c r="D24" s="31">
        <v>12222</v>
      </c>
      <c r="E24" s="31"/>
      <c r="F24" s="31">
        <v>517984</v>
      </c>
      <c r="G24" s="31">
        <v>30155</v>
      </c>
      <c r="H24" s="31">
        <f t="shared" si="0"/>
        <v>548139</v>
      </c>
      <c r="I24" s="31"/>
      <c r="J24" s="31">
        <v>21574</v>
      </c>
      <c r="K24" s="31">
        <v>30</v>
      </c>
      <c r="L24" s="31">
        <f t="shared" si="1"/>
        <v>21604</v>
      </c>
    </row>
    <row r="25" spans="2:12" s="13" customFormat="1" ht="16.5" customHeight="1" x14ac:dyDescent="0.25">
      <c r="B25" s="6">
        <f t="shared" si="2"/>
        <v>2008</v>
      </c>
      <c r="C25" s="16"/>
      <c r="D25" s="31">
        <v>12510</v>
      </c>
      <c r="E25" s="31"/>
      <c r="F25" s="31">
        <v>427182</v>
      </c>
      <c r="G25" s="31">
        <v>14299</v>
      </c>
      <c r="H25" s="31">
        <f t="shared" si="0"/>
        <v>441481</v>
      </c>
      <c r="I25" s="31"/>
      <c r="J25" s="31">
        <v>20480</v>
      </c>
      <c r="K25" s="31">
        <v>32</v>
      </c>
      <c r="L25" s="31">
        <f t="shared" si="1"/>
        <v>20512</v>
      </c>
    </row>
    <row r="26" spans="2:12" s="13" customFormat="1" ht="16.5" customHeight="1" x14ac:dyDescent="0.25">
      <c r="B26" s="6">
        <f t="shared" si="2"/>
        <v>2009</v>
      </c>
      <c r="C26" s="16"/>
      <c r="D26" s="31">
        <v>10199</v>
      </c>
      <c r="E26" s="31"/>
      <c r="F26" s="31">
        <v>331119</v>
      </c>
      <c r="G26" s="31">
        <v>18616</v>
      </c>
      <c r="H26" s="31">
        <f t="shared" si="0"/>
        <v>349735</v>
      </c>
      <c r="I26" s="31"/>
      <c r="J26" s="31">
        <v>18707</v>
      </c>
      <c r="K26" s="31">
        <v>34</v>
      </c>
      <c r="L26" s="31">
        <f t="shared" si="1"/>
        <v>18741</v>
      </c>
    </row>
    <row r="27" spans="2:12" s="27" customFormat="1" ht="22.5" customHeight="1" x14ac:dyDescent="0.25">
      <c r="B27" s="6">
        <f t="shared" si="2"/>
        <v>2010</v>
      </c>
      <c r="C27" s="16"/>
      <c r="D27" s="31">
        <v>7791</v>
      </c>
      <c r="E27" s="31"/>
      <c r="F27" s="31">
        <v>308482</v>
      </c>
      <c r="G27" s="31">
        <v>27493</v>
      </c>
      <c r="H27" s="31">
        <f t="shared" si="0"/>
        <v>335975</v>
      </c>
      <c r="I27" s="31"/>
      <c r="J27" s="31">
        <v>1335</v>
      </c>
      <c r="K27" s="31">
        <v>34</v>
      </c>
      <c r="L27" s="31">
        <f t="shared" si="1"/>
        <v>1369</v>
      </c>
    </row>
    <row r="28" spans="2:12" s="13" customFormat="1" ht="16.5" customHeight="1" x14ac:dyDescent="0.25">
      <c r="B28" s="6">
        <f t="shared" si="2"/>
        <v>2011</v>
      </c>
      <c r="C28" s="16"/>
      <c r="D28" s="31">
        <v>7589</v>
      </c>
      <c r="E28" s="31"/>
      <c r="F28" s="31">
        <v>301199</v>
      </c>
      <c r="G28" s="31">
        <v>19601</v>
      </c>
      <c r="H28" s="31">
        <f t="shared" si="0"/>
        <v>320800</v>
      </c>
      <c r="I28" s="31"/>
      <c r="J28" s="31">
        <v>986</v>
      </c>
      <c r="K28" s="31">
        <v>35</v>
      </c>
      <c r="L28" s="31">
        <f t="shared" si="1"/>
        <v>1021</v>
      </c>
    </row>
    <row r="29" spans="2:12" s="13" customFormat="1" ht="16.5" customHeight="1" x14ac:dyDescent="0.25">
      <c r="B29" s="6">
        <f t="shared" si="2"/>
        <v>2012</v>
      </c>
      <c r="C29" s="16"/>
      <c r="D29" s="31">
        <v>8231</v>
      </c>
      <c r="E29" s="31"/>
      <c r="F29" s="31">
        <v>342391</v>
      </c>
      <c r="G29" s="31">
        <v>19877</v>
      </c>
      <c r="H29" s="31">
        <f t="shared" si="0"/>
        <v>362268</v>
      </c>
      <c r="I29" s="31"/>
      <c r="J29" s="31">
        <v>1632</v>
      </c>
      <c r="K29" s="31">
        <v>29</v>
      </c>
      <c r="L29" s="31">
        <f t="shared" si="1"/>
        <v>1661</v>
      </c>
    </row>
    <row r="30" spans="2:12" s="13" customFormat="1" ht="16.5" customHeight="1" x14ac:dyDescent="0.25">
      <c r="B30" s="6">
        <f t="shared" si="2"/>
        <v>2013</v>
      </c>
      <c r="C30" s="16"/>
      <c r="D30" s="31">
        <v>7299</v>
      </c>
      <c r="E30" s="31"/>
      <c r="F30" s="31">
        <v>185550</v>
      </c>
      <c r="G30" s="31">
        <v>14033</v>
      </c>
      <c r="H30" s="31">
        <f t="shared" si="0"/>
        <v>199583</v>
      </c>
      <c r="I30" s="31"/>
      <c r="J30" s="31">
        <v>1498</v>
      </c>
      <c r="K30" s="31">
        <v>29</v>
      </c>
      <c r="L30" s="31">
        <f t="shared" si="1"/>
        <v>1527</v>
      </c>
    </row>
    <row r="31" spans="2:12" s="13" customFormat="1" ht="16.5" customHeight="1" x14ac:dyDescent="0.25">
      <c r="B31" s="6">
        <f t="shared" si="2"/>
        <v>2014</v>
      </c>
      <c r="C31" s="16"/>
      <c r="D31" s="31">
        <v>7769</v>
      </c>
      <c r="E31" s="31"/>
      <c r="F31" s="31">
        <v>217252</v>
      </c>
      <c r="G31" s="31">
        <v>9084</v>
      </c>
      <c r="H31" s="31">
        <f t="shared" si="0"/>
        <v>226336</v>
      </c>
      <c r="I31" s="31"/>
      <c r="J31" s="31">
        <v>1113</v>
      </c>
      <c r="K31" s="31">
        <v>36</v>
      </c>
      <c r="L31" s="31">
        <f t="shared" si="1"/>
        <v>1149</v>
      </c>
    </row>
    <row r="32" spans="2:12" s="47" customFormat="1" ht="22.5" customHeight="1" x14ac:dyDescent="0.25">
      <c r="B32" s="44">
        <f t="shared" si="2"/>
        <v>2015</v>
      </c>
      <c r="C32" s="45"/>
      <c r="D32" s="46">
        <v>7638</v>
      </c>
      <c r="E32" s="46"/>
      <c r="F32" s="46">
        <v>232993</v>
      </c>
      <c r="G32" s="46">
        <v>12685</v>
      </c>
      <c r="H32" s="46">
        <f t="shared" ref="H32" si="3">SUM(F32:G32)</f>
        <v>245678</v>
      </c>
      <c r="I32" s="46"/>
      <c r="J32" s="46">
        <v>804</v>
      </c>
      <c r="K32" s="46">
        <v>32</v>
      </c>
      <c r="L32" s="46">
        <f t="shared" ref="L32" si="4">SUM(J32:K32)</f>
        <v>836</v>
      </c>
    </row>
    <row r="33" spans="1:16" s="13" customFormat="1" ht="16.5" customHeight="1" x14ac:dyDescent="0.25">
      <c r="B33" s="6">
        <f t="shared" si="2"/>
        <v>2016</v>
      </c>
      <c r="C33" s="16"/>
      <c r="D33" s="31">
        <v>7026</v>
      </c>
      <c r="E33" s="31"/>
      <c r="F33" s="31">
        <v>177677</v>
      </c>
      <c r="G33" s="31">
        <v>4562</v>
      </c>
      <c r="H33" s="31">
        <f t="shared" ref="H33" si="5">SUM(F33:G33)</f>
        <v>182239</v>
      </c>
      <c r="I33" s="31"/>
      <c r="J33" s="31">
        <v>679</v>
      </c>
      <c r="K33" s="31">
        <v>28</v>
      </c>
      <c r="L33" s="31">
        <f t="shared" ref="L33" si="6">SUM(J33:K33)</f>
        <v>707</v>
      </c>
    </row>
    <row r="34" spans="1:16" s="13" customFormat="1" ht="16.5" customHeight="1" x14ac:dyDescent="0.25">
      <c r="B34" s="6">
        <f t="shared" si="2"/>
        <v>2017</v>
      </c>
      <c r="C34" s="16"/>
      <c r="D34" s="31">
        <v>7441</v>
      </c>
      <c r="E34" s="31"/>
      <c r="F34" s="31">
        <v>199311</v>
      </c>
      <c r="G34" s="31">
        <v>4778</v>
      </c>
      <c r="H34" s="31">
        <f t="shared" ref="H34" si="7">SUM(F34:G34)</f>
        <v>204089</v>
      </c>
      <c r="I34" s="31"/>
      <c r="J34" s="31">
        <v>2009</v>
      </c>
      <c r="K34" s="31">
        <v>6</v>
      </c>
      <c r="L34" s="31">
        <f t="shared" ref="L34" si="8">SUM(J34:K34)</f>
        <v>2015</v>
      </c>
    </row>
    <row r="35" spans="1:16" s="13" customFormat="1" ht="16.5" customHeight="1" x14ac:dyDescent="0.25">
      <c r="B35" s="6">
        <f t="shared" si="2"/>
        <v>2018</v>
      </c>
      <c r="C35" s="16"/>
      <c r="D35" s="31">
        <v>8264</v>
      </c>
      <c r="E35" s="31"/>
      <c r="F35" s="31">
        <v>269509</v>
      </c>
      <c r="G35" s="31">
        <v>4755</v>
      </c>
      <c r="H35" s="31">
        <f t="shared" ref="H35" si="9">SUM(F35:G35)</f>
        <v>274264</v>
      </c>
      <c r="I35" s="31"/>
      <c r="J35" s="31">
        <v>987</v>
      </c>
      <c r="K35" s="31">
        <v>1</v>
      </c>
      <c r="L35" s="31">
        <f t="shared" ref="L35" si="10">SUM(J35:K35)</f>
        <v>988</v>
      </c>
    </row>
    <row r="36" spans="1:16" s="47" customFormat="1" ht="22.5" customHeight="1" x14ac:dyDescent="0.25">
      <c r="B36" s="55" t="s">
        <v>42</v>
      </c>
      <c r="C36" s="45"/>
      <c r="D36" s="51" t="s">
        <v>23</v>
      </c>
      <c r="E36" s="51"/>
      <c r="F36" s="51" t="s">
        <v>23</v>
      </c>
      <c r="G36" s="51" t="s">
        <v>23</v>
      </c>
      <c r="H36" s="51" t="s">
        <v>23</v>
      </c>
      <c r="I36" s="51"/>
      <c r="J36" s="51" t="s">
        <v>23</v>
      </c>
      <c r="K36" s="51" t="s">
        <v>23</v>
      </c>
      <c r="L36" s="51" t="s">
        <v>23</v>
      </c>
    </row>
    <row r="37" spans="1:16" s="27" customFormat="1" ht="6.75" customHeight="1" x14ac:dyDescent="0.25">
      <c r="B37" s="39"/>
      <c r="C37" s="40"/>
      <c r="D37" s="41"/>
      <c r="E37" s="41"/>
      <c r="F37" s="41"/>
      <c r="G37" s="41"/>
      <c r="H37" s="41"/>
      <c r="I37" s="41"/>
      <c r="J37" s="41"/>
      <c r="K37" s="41"/>
      <c r="L37" s="41"/>
    </row>
    <row r="38" spans="1:16" s="27" customFormat="1" ht="25.5" customHeight="1" x14ac:dyDescent="0.25">
      <c r="A38" s="13"/>
      <c r="B38" s="76" t="s">
        <v>46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38"/>
      <c r="N38" s="38"/>
      <c r="O38" s="38"/>
      <c r="P38" s="38"/>
    </row>
    <row r="39" spans="1:16" s="21" customFormat="1" ht="6.75" customHeight="1" thickBot="1" x14ac:dyDescent="0.3">
      <c r="B39" s="35"/>
      <c r="C39" s="36"/>
      <c r="D39" s="37"/>
      <c r="E39" s="37"/>
      <c r="F39" s="37"/>
      <c r="G39" s="37"/>
      <c r="H39" s="37"/>
      <c r="I39" s="37"/>
      <c r="J39" s="37"/>
      <c r="K39" s="37"/>
      <c r="L39" s="37"/>
    </row>
    <row r="40" spans="1:16" ht="16.5" customHeight="1" x14ac:dyDescent="0.2"/>
    <row r="41" spans="1:16" ht="16.5" customHeight="1" x14ac:dyDescent="0.2"/>
    <row r="42" spans="1:16" ht="16.5" customHeight="1" x14ac:dyDescent="0.2"/>
    <row r="43" spans="1:16" ht="16.5" customHeight="1" x14ac:dyDescent="0.2"/>
    <row r="44" spans="1:16" ht="16.5" customHeight="1" x14ac:dyDescent="0.2"/>
    <row r="45" spans="1:16" ht="16.5" customHeight="1" x14ac:dyDescent="0.2"/>
    <row r="46" spans="1:16" ht="16.5" customHeight="1" x14ac:dyDescent="0.2"/>
    <row r="47" spans="1:16" ht="16.5" customHeight="1" x14ac:dyDescent="0.2"/>
    <row r="48" spans="1:16" ht="16.5" customHeight="1" x14ac:dyDescent="0.2"/>
  </sheetData>
  <mergeCells count="8">
    <mergeCell ref="B1:F1"/>
    <mergeCell ref="F8:H8"/>
    <mergeCell ref="J8:L8"/>
    <mergeCell ref="B38:L38"/>
    <mergeCell ref="B2:D2"/>
    <mergeCell ref="D5:L5"/>
    <mergeCell ref="D6:F6"/>
    <mergeCell ref="G6:L6"/>
  </mergeCells>
  <conditionalFormatting sqref="D36 J36:L36 F36:H36">
    <cfRule type="expression" dxfId="0" priority="1">
      <formula>ISBLANK(D36)</formula>
    </cfRule>
  </conditionalFormatting>
  <pageMargins left="0" right="0.59055118110236227" top="0" bottom="0.59055118110236227" header="0" footer="0.39370078740157483"/>
  <pageSetup paperSize="9" scale="75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Steckbrief</vt:lpstr>
      <vt:lpstr>Gesamtverkehr</vt:lpstr>
      <vt:lpstr>Linienverkehr</vt:lpstr>
      <vt:lpstr>Bedarfsverkehr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Luftverkehr auf dem EuroAirport</dc:title>
  <dc:creator>Statistisches Amt Basel-Stadt</dc:creator>
  <cp:keywords>Flugverkehr</cp:keywords>
  <cp:lastModifiedBy>Rodiqi, Irma</cp:lastModifiedBy>
  <cp:lastPrinted>2021-09-01T08:17:41Z</cp:lastPrinted>
  <dcterms:created xsi:type="dcterms:W3CDTF">2015-02-17T10:52:57Z</dcterms:created>
  <dcterms:modified xsi:type="dcterms:W3CDTF">2022-02-25T09:03:48Z</dcterms:modified>
</cp:coreProperties>
</file>