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1_Arbeitsbereiche\5_Publikationen\2_Internet\01-Tabellen\11-Verkehr\4-Rheinhäfen\"/>
    </mc:Choice>
  </mc:AlternateContent>
  <bookViews>
    <workbookView xWindow="0" yWindow="0" windowWidth="23040" windowHeight="9060"/>
  </bookViews>
  <sheets>
    <sheet name="Steckbrief" sheetId="1" r:id="rId1"/>
    <sheet name="Zeitreihe" sheetId="16" r:id="rId2"/>
    <sheet name="Jan" sheetId="3" r:id="rId3"/>
    <sheet name="Feb" sheetId="15" r:id="rId4"/>
    <sheet name="Mrz" sheetId="5" r:id="rId5"/>
    <sheet name="Apr" sheetId="6" r:id="rId6"/>
    <sheet name="Mai" sheetId="7" r:id="rId7"/>
    <sheet name="Jun" sheetId="8" r:id="rId8"/>
    <sheet name="Jul" sheetId="9" r:id="rId9"/>
    <sheet name="Aug" sheetId="10" r:id="rId10"/>
    <sheet name="Sep" sheetId="11" r:id="rId11"/>
    <sheet name="Okt" sheetId="12" r:id="rId12"/>
    <sheet name="Nov" sheetId="13" r:id="rId13"/>
    <sheet name="Dez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5" i="15" l="1"/>
  <c r="K75" i="5"/>
  <c r="K75" i="8"/>
  <c r="K75" i="9"/>
  <c r="K75" i="11"/>
  <c r="L74" i="5"/>
  <c r="L74" i="6"/>
  <c r="L75" i="6"/>
  <c r="L75" i="7"/>
  <c r="L75" i="8"/>
  <c r="L75" i="13"/>
  <c r="L75" i="14"/>
  <c r="L72" i="16"/>
  <c r="L71" i="16"/>
  <c r="L68" i="16"/>
  <c r="L67" i="16"/>
  <c r="L64" i="16"/>
  <c r="L63" i="16"/>
  <c r="L60" i="16"/>
  <c r="L59" i="16"/>
  <c r="L56" i="16"/>
  <c r="L55" i="16"/>
  <c r="L52" i="16"/>
  <c r="L51" i="16"/>
  <c r="L48" i="16"/>
  <c r="L47" i="16"/>
  <c r="L44" i="16"/>
  <c r="L42" i="16"/>
  <c r="L39" i="16"/>
  <c r="L38" i="16"/>
  <c r="L35" i="16"/>
  <c r="L34" i="16"/>
  <c r="L31" i="16"/>
  <c r="L30" i="16"/>
  <c r="L27" i="16"/>
  <c r="L26" i="16"/>
  <c r="L23" i="16"/>
  <c r="L22" i="16"/>
  <c r="L19" i="16"/>
  <c r="L18" i="16"/>
  <c r="L15" i="16"/>
  <c r="L14" i="16"/>
  <c r="L11" i="16"/>
  <c r="L75" i="3"/>
  <c r="L43" i="10"/>
  <c r="L43" i="5"/>
  <c r="M75" i="14"/>
  <c r="M74" i="14"/>
  <c r="M43" i="14"/>
  <c r="M75" i="13"/>
  <c r="M74" i="13"/>
  <c r="M43" i="13"/>
  <c r="F8" i="16"/>
  <c r="G8" i="16" s="1"/>
  <c r="H8" i="16" s="1"/>
  <c r="I8" i="16" s="1"/>
  <c r="J8" i="16" s="1"/>
  <c r="K8" i="16" s="1"/>
  <c r="L8" i="16" s="1"/>
  <c r="M8" i="16" s="1"/>
  <c r="M43" i="10"/>
  <c r="M43" i="6"/>
  <c r="M43" i="7"/>
  <c r="M43" i="11"/>
  <c r="M43" i="8"/>
  <c r="M43" i="5"/>
  <c r="M43" i="12"/>
  <c r="M43" i="9"/>
  <c r="M43" i="15"/>
  <c r="M74" i="12"/>
  <c r="M74" i="9"/>
  <c r="M74" i="8"/>
  <c r="M74" i="11"/>
  <c r="M74" i="15"/>
  <c r="M74" i="7"/>
  <c r="M74" i="10"/>
  <c r="M74" i="6"/>
  <c r="M74" i="5"/>
  <c r="M75" i="6"/>
  <c r="M75" i="5"/>
  <c r="M75" i="7"/>
  <c r="M75" i="9"/>
  <c r="M75" i="10"/>
  <c r="M75" i="11"/>
  <c r="M75" i="12"/>
  <c r="M75" i="15"/>
  <c r="J75" i="15"/>
  <c r="I75" i="15"/>
  <c r="G75" i="15"/>
  <c r="F75" i="15"/>
  <c r="E75" i="15"/>
  <c r="F8" i="15"/>
  <c r="G8" i="15" s="1"/>
  <c r="H8" i="15" s="1"/>
  <c r="I8" i="15" s="1"/>
  <c r="J8" i="15" s="1"/>
  <c r="K8" i="15" s="1"/>
  <c r="L8" i="15" s="1"/>
  <c r="M8" i="15" s="1"/>
  <c r="M74" i="3"/>
  <c r="M75" i="8"/>
  <c r="M43" i="3"/>
  <c r="J74" i="8"/>
  <c r="H74" i="8"/>
  <c r="F74" i="8"/>
  <c r="J43" i="8"/>
  <c r="F74" i="7"/>
  <c r="F43" i="7"/>
  <c r="F8" i="14"/>
  <c r="G8" i="14"/>
  <c r="H8" i="14" s="1"/>
  <c r="I8" i="14" s="1"/>
  <c r="J8" i="14" s="1"/>
  <c r="K8" i="14" s="1"/>
  <c r="L8" i="14" s="1"/>
  <c r="M8" i="14" s="1"/>
  <c r="F8" i="13"/>
  <c r="G8" i="13" s="1"/>
  <c r="H8" i="13" s="1"/>
  <c r="I8" i="13" s="1"/>
  <c r="J8" i="13" s="1"/>
  <c r="K8" i="13" s="1"/>
  <c r="L8" i="13" s="1"/>
  <c r="M8" i="13" s="1"/>
  <c r="F8" i="12"/>
  <c r="G8" i="12" s="1"/>
  <c r="H8" i="12" s="1"/>
  <c r="I8" i="12" s="1"/>
  <c r="J8" i="12" s="1"/>
  <c r="K8" i="12" s="1"/>
  <c r="L8" i="12" s="1"/>
  <c r="M8" i="12" s="1"/>
  <c r="F8" i="11"/>
  <c r="G8" i="11" s="1"/>
  <c r="H8" i="11" s="1"/>
  <c r="I8" i="11" s="1"/>
  <c r="J8" i="11" s="1"/>
  <c r="K8" i="11" s="1"/>
  <c r="L8" i="11" s="1"/>
  <c r="M8" i="11" s="1"/>
  <c r="F8" i="10"/>
  <c r="G8" i="10"/>
  <c r="H8" i="10" s="1"/>
  <c r="I8" i="10" s="1"/>
  <c r="J8" i="10" s="1"/>
  <c r="K8" i="10" s="1"/>
  <c r="L8" i="10" s="1"/>
  <c r="M8" i="10" s="1"/>
  <c r="F8" i="9"/>
  <c r="G8" i="9" s="1"/>
  <c r="H8" i="9" s="1"/>
  <c r="I8" i="9" s="1"/>
  <c r="J8" i="9" s="1"/>
  <c r="K8" i="9" s="1"/>
  <c r="L8" i="9" s="1"/>
  <c r="M8" i="9" s="1"/>
  <c r="F8" i="8"/>
  <c r="G8" i="8"/>
  <c r="H8" i="8" s="1"/>
  <c r="I8" i="8" s="1"/>
  <c r="J8" i="8" s="1"/>
  <c r="K8" i="8" s="1"/>
  <c r="L8" i="8" s="1"/>
  <c r="M8" i="8" s="1"/>
  <c r="F8" i="7"/>
  <c r="G8" i="7" s="1"/>
  <c r="H8" i="7" s="1"/>
  <c r="I8" i="7" s="1"/>
  <c r="J8" i="7" s="1"/>
  <c r="K8" i="7" s="1"/>
  <c r="L8" i="7" s="1"/>
  <c r="M8" i="7" s="1"/>
  <c r="F8" i="6"/>
  <c r="G8" i="6"/>
  <c r="H8" i="6" s="1"/>
  <c r="I8" i="6" s="1"/>
  <c r="J8" i="6" s="1"/>
  <c r="K8" i="6" s="1"/>
  <c r="L8" i="6" s="1"/>
  <c r="M8" i="6" s="1"/>
  <c r="F8" i="5"/>
  <c r="G8" i="5" s="1"/>
  <c r="H8" i="5" s="1"/>
  <c r="I8" i="5" s="1"/>
  <c r="J8" i="5" s="1"/>
  <c r="K8" i="5" s="1"/>
  <c r="L8" i="5" s="1"/>
  <c r="M8" i="5" s="1"/>
  <c r="H43" i="12"/>
  <c r="F43" i="8"/>
  <c r="J43" i="12"/>
  <c r="H43" i="14"/>
  <c r="G43" i="9"/>
  <c r="G43" i="12"/>
  <c r="H74" i="9"/>
  <c r="H74" i="11"/>
  <c r="H74" i="13"/>
  <c r="I74" i="9"/>
  <c r="E74" i="10"/>
  <c r="I74" i="11"/>
  <c r="E74" i="12"/>
  <c r="I74" i="13"/>
  <c r="E74" i="14"/>
  <c r="J74" i="9"/>
  <c r="F74" i="10"/>
  <c r="J74" i="11"/>
  <c r="F74" i="12"/>
  <c r="J74" i="13"/>
  <c r="F74" i="14"/>
  <c r="G74" i="8"/>
  <c r="G74" i="10"/>
  <c r="G74" i="12"/>
  <c r="G74" i="14"/>
  <c r="H74" i="10"/>
  <c r="H74" i="12"/>
  <c r="H74" i="14"/>
  <c r="E74" i="7"/>
  <c r="I74" i="8"/>
  <c r="E74" i="9"/>
  <c r="I74" i="10"/>
  <c r="E74" i="11"/>
  <c r="I74" i="12"/>
  <c r="E74" i="13"/>
  <c r="I74" i="14"/>
  <c r="F74" i="9"/>
  <c r="J74" i="10"/>
  <c r="F74" i="11"/>
  <c r="J74" i="12"/>
  <c r="F74" i="13"/>
  <c r="J74" i="14"/>
  <c r="G74" i="9"/>
  <c r="G74" i="11"/>
  <c r="G74" i="13"/>
  <c r="G43" i="10"/>
  <c r="J43" i="11"/>
  <c r="F43" i="12"/>
  <c r="I43" i="9"/>
  <c r="F43" i="10"/>
  <c r="I43" i="11"/>
  <c r="I43" i="12"/>
  <c r="H43" i="10"/>
  <c r="J43" i="10"/>
  <c r="F43" i="11"/>
  <c r="H43" i="11"/>
  <c r="G43" i="14"/>
  <c r="I43" i="14"/>
  <c r="J43" i="14"/>
  <c r="F43" i="13"/>
  <c r="H43" i="13"/>
  <c r="J43" i="13"/>
  <c r="E43" i="9"/>
  <c r="E43" i="14"/>
  <c r="E43" i="13"/>
  <c r="G43" i="13"/>
  <c r="E43" i="11"/>
  <c r="E43" i="10"/>
  <c r="F43" i="14"/>
  <c r="E43" i="12"/>
  <c r="I43" i="10"/>
  <c r="G43" i="11"/>
  <c r="F43" i="9"/>
  <c r="I43" i="8"/>
  <c r="I43" i="13"/>
  <c r="I68" i="16"/>
  <c r="G68" i="16"/>
  <c r="F68" i="16"/>
  <c r="F65" i="16"/>
  <c r="F54" i="16"/>
  <c r="F50" i="16"/>
  <c r="F40" i="16"/>
  <c r="F36" i="16"/>
  <c r="F28" i="16"/>
  <c r="F16" i="16"/>
  <c r="E73" i="16"/>
  <c r="E72" i="16"/>
  <c r="E70" i="16"/>
  <c r="E65" i="16"/>
  <c r="E61" i="16"/>
  <c r="E57" i="16"/>
  <c r="E50" i="16"/>
  <c r="E48" i="16"/>
  <c r="E42" i="16"/>
  <c r="E36" i="16"/>
  <c r="E33" i="16"/>
  <c r="E31" i="16"/>
  <c r="E22" i="16"/>
  <c r="E18" i="16"/>
  <c r="M75" i="3"/>
  <c r="F8" i="3"/>
  <c r="G8" i="3"/>
  <c r="H8" i="3" s="1"/>
  <c r="I8" i="3" s="1"/>
  <c r="J8" i="3" s="1"/>
  <c r="K8" i="3" s="1"/>
  <c r="L8" i="3" s="1"/>
  <c r="M8" i="3" s="1"/>
  <c r="E40" i="16" l="1"/>
  <c r="E54" i="16"/>
  <c r="E68" i="16"/>
  <c r="H43" i="9"/>
  <c r="J43" i="9"/>
  <c r="I74" i="7"/>
  <c r="G74" i="7"/>
  <c r="G43" i="8"/>
  <c r="E74" i="8"/>
  <c r="E49" i="16"/>
  <c r="E62" i="16"/>
  <c r="E16" i="16"/>
  <c r="H48" i="16"/>
  <c r="H72" i="16"/>
  <c r="I31" i="16"/>
  <c r="I57" i="16"/>
  <c r="H33" i="16"/>
  <c r="H61" i="16"/>
  <c r="I18" i="16"/>
  <c r="I42" i="16"/>
  <c r="I70" i="16"/>
  <c r="H22" i="16"/>
  <c r="L10" i="16"/>
  <c r="H11" i="16"/>
  <c r="H50" i="16"/>
  <c r="H65" i="16"/>
  <c r="E43" i="8"/>
  <c r="F62" i="16"/>
  <c r="F73" i="16"/>
  <c r="I74" i="15"/>
  <c r="G69" i="16"/>
  <c r="H51" i="16"/>
  <c r="H66" i="16"/>
  <c r="H43" i="7"/>
  <c r="J74" i="7"/>
  <c r="F72" i="16"/>
  <c r="G43" i="6"/>
  <c r="H43" i="6"/>
  <c r="L43" i="7"/>
  <c r="G74" i="6"/>
  <c r="L43" i="15"/>
  <c r="G28" i="16"/>
  <c r="G54" i="16"/>
  <c r="H13" i="16"/>
  <c r="H36" i="16"/>
  <c r="L43" i="9"/>
  <c r="G16" i="16"/>
  <c r="G40" i="16"/>
  <c r="H25" i="16"/>
  <c r="E13" i="16"/>
  <c r="E23" i="16"/>
  <c r="E35" i="16"/>
  <c r="F20" i="16"/>
  <c r="F32" i="16"/>
  <c r="F46" i="16"/>
  <c r="F59" i="16"/>
  <c r="F71" i="16"/>
  <c r="I73" i="16"/>
  <c r="J20" i="16"/>
  <c r="J32" i="16"/>
  <c r="J46" i="16"/>
  <c r="J59" i="16"/>
  <c r="J71" i="16"/>
  <c r="J75" i="5"/>
  <c r="F75" i="8"/>
  <c r="F74" i="5"/>
  <c r="H74" i="6"/>
  <c r="H43" i="8"/>
  <c r="H16" i="16"/>
  <c r="H28" i="16"/>
  <c r="H40" i="16"/>
  <c r="H54" i="16"/>
  <c r="H68" i="16"/>
  <c r="E24" i="16"/>
  <c r="E52" i="16"/>
  <c r="F24" i="16"/>
  <c r="F52" i="16"/>
  <c r="G24" i="16"/>
  <c r="G52" i="16"/>
  <c r="H24" i="16"/>
  <c r="H52" i="16"/>
  <c r="I24" i="16"/>
  <c r="I52" i="16"/>
  <c r="J24" i="16"/>
  <c r="J52" i="16"/>
  <c r="G48" i="16"/>
  <c r="G72" i="16"/>
  <c r="H31" i="16"/>
  <c r="H57" i="16"/>
  <c r="I16" i="16"/>
  <c r="I40" i="16"/>
  <c r="G33" i="16"/>
  <c r="G61" i="16"/>
  <c r="H18" i="16"/>
  <c r="H42" i="16"/>
  <c r="H70" i="16"/>
  <c r="I28" i="16"/>
  <c r="I54" i="16"/>
  <c r="H9" i="16"/>
  <c r="F15" i="16"/>
  <c r="F27" i="16"/>
  <c r="F38" i="16"/>
  <c r="F51" i="16"/>
  <c r="F66" i="16"/>
  <c r="J15" i="16"/>
  <c r="J27" i="16"/>
  <c r="J38" i="16"/>
  <c r="J51" i="16"/>
  <c r="J66" i="16"/>
  <c r="J75" i="10"/>
  <c r="F75" i="13"/>
  <c r="I9" i="16"/>
  <c r="G75" i="14"/>
  <c r="G75" i="6"/>
  <c r="G75" i="10"/>
  <c r="G15" i="16"/>
  <c r="G27" i="16"/>
  <c r="G38" i="16"/>
  <c r="G51" i="16"/>
  <c r="G66" i="16"/>
  <c r="H74" i="15"/>
  <c r="F18" i="16"/>
  <c r="F31" i="16"/>
  <c r="F42" i="16"/>
  <c r="F57" i="16"/>
  <c r="F70" i="16"/>
  <c r="I11" i="16"/>
  <c r="I22" i="16"/>
  <c r="I33" i="16"/>
  <c r="I48" i="16"/>
  <c r="I61" i="16"/>
  <c r="I72" i="16"/>
  <c r="J42" i="16"/>
  <c r="J57" i="16"/>
  <c r="J70" i="16"/>
  <c r="E26" i="16"/>
  <c r="E53" i="16"/>
  <c r="F26" i="16"/>
  <c r="F53" i="16"/>
  <c r="G26" i="16"/>
  <c r="G53" i="16"/>
  <c r="H26" i="16"/>
  <c r="H53" i="16"/>
  <c r="I26" i="16"/>
  <c r="I53" i="16"/>
  <c r="J26" i="16"/>
  <c r="J53" i="16"/>
  <c r="J43" i="6"/>
  <c r="F43" i="6"/>
  <c r="J74" i="6"/>
  <c r="F74" i="6"/>
  <c r="H74" i="7"/>
  <c r="H38" i="16"/>
  <c r="J61" i="16"/>
  <c r="E25" i="16"/>
  <c r="J72" i="16"/>
  <c r="E75" i="6"/>
  <c r="E66" i="16"/>
  <c r="G20" i="16"/>
  <c r="G32" i="16"/>
  <c r="G46" i="16"/>
  <c r="G59" i="16"/>
  <c r="G71" i="16"/>
  <c r="H56" i="16"/>
  <c r="H69" i="16"/>
  <c r="J18" i="16"/>
  <c r="E74" i="5"/>
  <c r="L43" i="12"/>
  <c r="L43" i="11"/>
  <c r="J31" i="16"/>
  <c r="G75" i="13"/>
  <c r="G74" i="3"/>
  <c r="G17" i="16"/>
  <c r="G29" i="16"/>
  <c r="G41" i="16"/>
  <c r="G56" i="16"/>
  <c r="H15" i="16"/>
  <c r="H27" i="16"/>
  <c r="I12" i="16"/>
  <c r="I23" i="16"/>
  <c r="I35" i="16"/>
  <c r="I49" i="16"/>
  <c r="I62" i="16"/>
  <c r="H75" i="5"/>
  <c r="H75" i="7"/>
  <c r="H75" i="9"/>
  <c r="H75" i="11"/>
  <c r="H75" i="13"/>
  <c r="F11" i="16"/>
  <c r="F22" i="16"/>
  <c r="F33" i="16"/>
  <c r="F48" i="16"/>
  <c r="F61" i="16"/>
  <c r="I50" i="16"/>
  <c r="I65" i="16"/>
  <c r="J43" i="3"/>
  <c r="J48" i="16"/>
  <c r="J74" i="15"/>
  <c r="J75" i="3"/>
  <c r="J43" i="5"/>
  <c r="J43" i="7"/>
  <c r="H41" i="16"/>
  <c r="J13" i="16"/>
  <c r="J36" i="16"/>
  <c r="J65" i="16"/>
  <c r="I74" i="5"/>
  <c r="I43" i="6"/>
  <c r="E43" i="6"/>
  <c r="E74" i="6"/>
  <c r="I74" i="6"/>
  <c r="E43" i="7"/>
  <c r="G43" i="7"/>
  <c r="I43" i="7"/>
  <c r="I75" i="3"/>
  <c r="E28" i="16"/>
  <c r="G22" i="16"/>
  <c r="J25" i="16"/>
  <c r="J50" i="16"/>
  <c r="I75" i="6"/>
  <c r="E69" i="16"/>
  <c r="G12" i="16"/>
  <c r="G23" i="16"/>
  <c r="G35" i="16"/>
  <c r="G49" i="16"/>
  <c r="G62" i="16"/>
  <c r="G73" i="16"/>
  <c r="H32" i="16"/>
  <c r="H46" i="16"/>
  <c r="H59" i="16"/>
  <c r="H71" i="16"/>
  <c r="I17" i="16"/>
  <c r="I29" i="16"/>
  <c r="I41" i="16"/>
  <c r="I56" i="16"/>
  <c r="I69" i="16"/>
  <c r="F75" i="5"/>
  <c r="J75" i="6"/>
  <c r="J75" i="8"/>
  <c r="F75" i="9"/>
  <c r="J75" i="12"/>
  <c r="J75" i="14"/>
  <c r="J74" i="5"/>
  <c r="L43" i="6"/>
  <c r="G18" i="16"/>
  <c r="G42" i="16"/>
  <c r="G70" i="16"/>
  <c r="J22" i="16"/>
  <c r="H75" i="6"/>
  <c r="H75" i="10"/>
  <c r="H75" i="12"/>
  <c r="F43" i="5"/>
  <c r="H74" i="5"/>
  <c r="J74" i="3"/>
  <c r="E12" i="16"/>
  <c r="G31" i="16"/>
  <c r="G57" i="16"/>
  <c r="J33" i="16"/>
  <c r="H75" i="8"/>
  <c r="H75" i="14"/>
  <c r="F9" i="16"/>
  <c r="E15" i="16"/>
  <c r="E27" i="16"/>
  <c r="E38" i="16"/>
  <c r="E51" i="16"/>
  <c r="F12" i="16"/>
  <c r="F23" i="16"/>
  <c r="F35" i="16"/>
  <c r="F49" i="16"/>
  <c r="H17" i="16"/>
  <c r="H29" i="16"/>
  <c r="I15" i="16"/>
  <c r="I27" i="16"/>
  <c r="I38" i="16"/>
  <c r="I51" i="16"/>
  <c r="I66" i="16"/>
  <c r="J12" i="16"/>
  <c r="J23" i="16"/>
  <c r="J35" i="16"/>
  <c r="J49" i="16"/>
  <c r="J62" i="16"/>
  <c r="J73" i="16"/>
  <c r="E44" i="16"/>
  <c r="E75" i="5"/>
  <c r="G75" i="5"/>
  <c r="E75" i="7"/>
  <c r="G75" i="7"/>
  <c r="I75" i="8"/>
  <c r="E75" i="9"/>
  <c r="G75" i="9"/>
  <c r="I75" i="10"/>
  <c r="E75" i="11"/>
  <c r="G75" i="11"/>
  <c r="I75" i="12"/>
  <c r="E75" i="13"/>
  <c r="I75" i="14"/>
  <c r="E43" i="5"/>
  <c r="G43" i="5"/>
  <c r="G43" i="15"/>
  <c r="I43" i="15"/>
  <c r="G74" i="15"/>
  <c r="K75" i="12"/>
  <c r="G9" i="16"/>
  <c r="F13" i="16"/>
  <c r="F25" i="16"/>
  <c r="G11" i="16"/>
  <c r="F75" i="7"/>
  <c r="F75" i="11"/>
  <c r="L75" i="9"/>
  <c r="K43" i="14"/>
  <c r="E29" i="16"/>
  <c r="L74" i="13"/>
  <c r="L74" i="8"/>
  <c r="E17" i="16"/>
  <c r="E56" i="16"/>
  <c r="H20" i="16"/>
  <c r="G25" i="16"/>
  <c r="G50" i="16"/>
  <c r="J28" i="16"/>
  <c r="J54" i="16"/>
  <c r="H44" i="16"/>
  <c r="J75" i="11"/>
  <c r="J43" i="15"/>
  <c r="E19" i="16"/>
  <c r="E45" i="16"/>
  <c r="E64" i="16"/>
  <c r="F19" i="16"/>
  <c r="F45" i="16"/>
  <c r="F64" i="16"/>
  <c r="G19" i="16"/>
  <c r="G45" i="16"/>
  <c r="G64" i="16"/>
  <c r="H19" i="16"/>
  <c r="H45" i="16"/>
  <c r="H64" i="16"/>
  <c r="I19" i="16"/>
  <c r="I45" i="16"/>
  <c r="I64" i="16"/>
  <c r="J19" i="16"/>
  <c r="J45" i="16"/>
  <c r="J64" i="16"/>
  <c r="E41" i="16"/>
  <c r="G13" i="16"/>
  <c r="G36" i="16"/>
  <c r="G65" i="16"/>
  <c r="J16" i="16"/>
  <c r="J40" i="16"/>
  <c r="J68" i="16"/>
  <c r="F75" i="12"/>
  <c r="J9" i="16"/>
  <c r="E20" i="16"/>
  <c r="E32" i="16"/>
  <c r="E46" i="16"/>
  <c r="E59" i="16"/>
  <c r="E71" i="16"/>
  <c r="F17" i="16"/>
  <c r="F29" i="16"/>
  <c r="F41" i="16"/>
  <c r="F56" i="16"/>
  <c r="F69" i="16"/>
  <c r="H12" i="16"/>
  <c r="H23" i="16"/>
  <c r="H35" i="16"/>
  <c r="H49" i="16"/>
  <c r="H62" i="16"/>
  <c r="H73" i="16"/>
  <c r="I20" i="16"/>
  <c r="I32" i="16"/>
  <c r="I46" i="16"/>
  <c r="I59" i="16"/>
  <c r="I71" i="16"/>
  <c r="J17" i="16"/>
  <c r="J29" i="16"/>
  <c r="J41" i="16"/>
  <c r="J56" i="16"/>
  <c r="J69" i="16"/>
  <c r="I44" i="16"/>
  <c r="I75" i="5"/>
  <c r="I75" i="7"/>
  <c r="E75" i="8"/>
  <c r="G75" i="8"/>
  <c r="I75" i="9"/>
  <c r="E75" i="10"/>
  <c r="I75" i="11"/>
  <c r="E75" i="12"/>
  <c r="G75" i="12"/>
  <c r="I75" i="13"/>
  <c r="E75" i="14"/>
  <c r="I43" i="5"/>
  <c r="G74" i="5"/>
  <c r="E74" i="15"/>
  <c r="E21" i="16"/>
  <c r="E47" i="16"/>
  <c r="E67" i="16"/>
  <c r="F21" i="16"/>
  <c r="F47" i="16"/>
  <c r="F67" i="16"/>
  <c r="G21" i="16"/>
  <c r="G47" i="16"/>
  <c r="G67" i="16"/>
  <c r="H21" i="16"/>
  <c r="H47" i="16"/>
  <c r="H67" i="16"/>
  <c r="I21" i="16"/>
  <c r="I47" i="16"/>
  <c r="I67" i="16"/>
  <c r="J21" i="16"/>
  <c r="J47" i="16"/>
  <c r="J67" i="16"/>
  <c r="K75" i="14"/>
  <c r="E43" i="15"/>
  <c r="F74" i="15"/>
  <c r="E43" i="3"/>
  <c r="E11" i="16"/>
  <c r="L74" i="15"/>
  <c r="K41" i="16"/>
  <c r="K29" i="16"/>
  <c r="K17" i="16"/>
  <c r="K74" i="14"/>
  <c r="K72" i="16"/>
  <c r="K61" i="16"/>
  <c r="K48" i="16"/>
  <c r="K74" i="15"/>
  <c r="M74" i="16"/>
  <c r="M66" i="16"/>
  <c r="M58" i="16"/>
  <c r="M50" i="16"/>
  <c r="M42" i="16"/>
  <c r="M34" i="16"/>
  <c r="M26" i="16"/>
  <c r="M18" i="16"/>
  <c r="M10" i="16"/>
  <c r="M73" i="16"/>
  <c r="M65" i="16"/>
  <c r="M57" i="16"/>
  <c r="M49" i="16"/>
  <c r="M41" i="16"/>
  <c r="M33" i="16"/>
  <c r="M25" i="16"/>
  <c r="M17" i="16"/>
  <c r="M9" i="16"/>
  <c r="M71" i="16"/>
  <c r="M63" i="16"/>
  <c r="M55" i="16"/>
  <c r="M47" i="16"/>
  <c r="M39" i="16"/>
  <c r="M31" i="16"/>
  <c r="M23" i="16"/>
  <c r="M15" i="16"/>
  <c r="M69" i="16"/>
  <c r="M53" i="16"/>
  <c r="M45" i="16"/>
  <c r="M37" i="16"/>
  <c r="M21" i="16"/>
  <c r="M13" i="16"/>
  <c r="M70" i="16"/>
  <c r="M62" i="16"/>
  <c r="M54" i="16"/>
  <c r="M46" i="16"/>
  <c r="M38" i="16"/>
  <c r="M30" i="16"/>
  <c r="M22" i="16"/>
  <c r="M14" i="16"/>
  <c r="M61" i="16"/>
  <c r="M29" i="16"/>
  <c r="M68" i="16"/>
  <c r="M60" i="16"/>
  <c r="M52" i="16"/>
  <c r="M44" i="16"/>
  <c r="M36" i="16"/>
  <c r="M28" i="16"/>
  <c r="M20" i="16"/>
  <c r="M12" i="16"/>
  <c r="M75" i="16"/>
  <c r="M67" i="16"/>
  <c r="M59" i="16"/>
  <c r="M51" i="16"/>
  <c r="M43" i="16"/>
  <c r="M35" i="16"/>
  <c r="M27" i="16"/>
  <c r="M19" i="16"/>
  <c r="M11" i="16"/>
  <c r="M72" i="16"/>
  <c r="M24" i="16"/>
  <c r="M64" i="16"/>
  <c r="M56" i="16"/>
  <c r="M48" i="16"/>
  <c r="M40" i="16"/>
  <c r="M32" i="16"/>
  <c r="M16" i="16"/>
  <c r="F75" i="3"/>
  <c r="E74" i="3"/>
  <c r="F44" i="16"/>
  <c r="H43" i="15"/>
  <c r="L12" i="16"/>
  <c r="L20" i="16"/>
  <c r="L28" i="16"/>
  <c r="L36" i="16"/>
  <c r="L45" i="16"/>
  <c r="L53" i="16"/>
  <c r="L61" i="16"/>
  <c r="L69" i="16"/>
  <c r="L75" i="12"/>
  <c r="L75" i="11"/>
  <c r="L75" i="10"/>
  <c r="L74" i="7"/>
  <c r="K40" i="16"/>
  <c r="K28" i="16"/>
  <c r="K16" i="16"/>
  <c r="K74" i="11"/>
  <c r="K71" i="16"/>
  <c r="K59" i="16"/>
  <c r="K46" i="16"/>
  <c r="K64" i="16"/>
  <c r="K60" i="16"/>
  <c r="K55" i="16"/>
  <c r="K52" i="16"/>
  <c r="K45" i="16"/>
  <c r="K37" i="16"/>
  <c r="K30" i="16"/>
  <c r="K24" i="16"/>
  <c r="K19" i="16"/>
  <c r="K10" i="16"/>
  <c r="G75" i="3"/>
  <c r="E75" i="3"/>
  <c r="E9" i="16"/>
  <c r="I13" i="16"/>
  <c r="I25" i="16"/>
  <c r="I36" i="16"/>
  <c r="J11" i="16"/>
  <c r="G44" i="16"/>
  <c r="H75" i="15"/>
  <c r="E30" i="16"/>
  <c r="E55" i="16"/>
  <c r="F30" i="16"/>
  <c r="F55" i="16"/>
  <c r="G30" i="16"/>
  <c r="G55" i="16"/>
  <c r="H30" i="16"/>
  <c r="H55" i="16"/>
  <c r="I30" i="16"/>
  <c r="I55" i="16"/>
  <c r="J30" i="16"/>
  <c r="J55" i="16"/>
  <c r="L43" i="13"/>
  <c r="L13" i="16"/>
  <c r="L21" i="16"/>
  <c r="L29" i="16"/>
  <c r="L37" i="16"/>
  <c r="L46" i="16"/>
  <c r="L54" i="16"/>
  <c r="L62" i="16"/>
  <c r="L70" i="16"/>
  <c r="K38" i="16"/>
  <c r="K27" i="16"/>
  <c r="K15" i="16"/>
  <c r="K74" i="8"/>
  <c r="K70" i="16"/>
  <c r="K57" i="16"/>
  <c r="K75" i="7"/>
  <c r="H43" i="5"/>
  <c r="F43" i="15"/>
  <c r="E34" i="16"/>
  <c r="E58" i="16"/>
  <c r="F34" i="16"/>
  <c r="F58" i="16"/>
  <c r="G34" i="16"/>
  <c r="G58" i="16"/>
  <c r="H34" i="16"/>
  <c r="H58" i="16"/>
  <c r="I34" i="16"/>
  <c r="I58" i="16"/>
  <c r="J34" i="16"/>
  <c r="J58" i="16"/>
  <c r="K36" i="16"/>
  <c r="K25" i="16"/>
  <c r="K13" i="16"/>
  <c r="K74" i="13"/>
  <c r="K74" i="5"/>
  <c r="K69" i="16"/>
  <c r="K56" i="16"/>
  <c r="K44" i="16"/>
  <c r="E10" i="16"/>
  <c r="E37" i="16"/>
  <c r="E60" i="16"/>
  <c r="F10" i="16"/>
  <c r="F37" i="16"/>
  <c r="F60" i="16"/>
  <c r="G10" i="16"/>
  <c r="G37" i="16"/>
  <c r="G60" i="16"/>
  <c r="H10" i="16"/>
  <c r="H37" i="16"/>
  <c r="H60" i="16"/>
  <c r="I10" i="16"/>
  <c r="I37" i="16"/>
  <c r="I60" i="16"/>
  <c r="J10" i="16"/>
  <c r="J37" i="16"/>
  <c r="J60" i="16"/>
  <c r="K35" i="16"/>
  <c r="K23" i="16"/>
  <c r="K12" i="16"/>
  <c r="K74" i="10"/>
  <c r="K74" i="6"/>
  <c r="K68" i="16"/>
  <c r="K54" i="16"/>
  <c r="K75" i="10"/>
  <c r="K9" i="16"/>
  <c r="J44" i="16"/>
  <c r="F75" i="6"/>
  <c r="J75" i="7"/>
  <c r="J75" i="9"/>
  <c r="F75" i="10"/>
  <c r="J75" i="13"/>
  <c r="F75" i="14"/>
  <c r="E14" i="16"/>
  <c r="E39" i="16"/>
  <c r="E63" i="16"/>
  <c r="F14" i="16"/>
  <c r="F39" i="16"/>
  <c r="F63" i="16"/>
  <c r="G14" i="16"/>
  <c r="G39" i="16"/>
  <c r="G63" i="16"/>
  <c r="H14" i="16"/>
  <c r="H39" i="16"/>
  <c r="H63" i="16"/>
  <c r="I14" i="16"/>
  <c r="I39" i="16"/>
  <c r="I63" i="16"/>
  <c r="J14" i="16"/>
  <c r="J39" i="16"/>
  <c r="J63" i="16"/>
  <c r="L16" i="16"/>
  <c r="L24" i="16"/>
  <c r="L32" i="16"/>
  <c r="L40" i="16"/>
  <c r="L49" i="16"/>
  <c r="L57" i="16"/>
  <c r="L65" i="16"/>
  <c r="L73" i="16"/>
  <c r="L74" i="14"/>
  <c r="L74" i="11"/>
  <c r="L74" i="9"/>
  <c r="L75" i="5"/>
  <c r="L75" i="15"/>
  <c r="K33" i="16"/>
  <c r="K22" i="16"/>
  <c r="K11" i="16"/>
  <c r="K74" i="7"/>
  <c r="K66" i="16"/>
  <c r="K51" i="16"/>
  <c r="K67" i="16"/>
  <c r="K63" i="16"/>
  <c r="K58" i="16"/>
  <c r="K53" i="16"/>
  <c r="K47" i="16"/>
  <c r="K39" i="16"/>
  <c r="K34" i="16"/>
  <c r="K26" i="16"/>
  <c r="K21" i="16"/>
  <c r="K14" i="16"/>
  <c r="K75" i="13"/>
  <c r="K75" i="6"/>
  <c r="L9" i="16"/>
  <c r="L17" i="16"/>
  <c r="L25" i="16"/>
  <c r="L33" i="16"/>
  <c r="L41" i="16"/>
  <c r="L50" i="16"/>
  <c r="L58" i="16"/>
  <c r="L66" i="16"/>
  <c r="L74" i="12"/>
  <c r="K43" i="15"/>
  <c r="K32" i="16"/>
  <c r="K20" i="16"/>
  <c r="K74" i="12"/>
  <c r="K65" i="16"/>
  <c r="K50" i="16"/>
  <c r="L43" i="14"/>
  <c r="L74" i="10"/>
  <c r="L43" i="8"/>
  <c r="K43" i="5"/>
  <c r="K42" i="16"/>
  <c r="K31" i="16"/>
  <c r="K18" i="16"/>
  <c r="K74" i="9"/>
  <c r="K73" i="16"/>
  <c r="K62" i="16"/>
  <c r="K49" i="16"/>
  <c r="K43" i="6"/>
  <c r="F43" i="3"/>
  <c r="K43" i="7"/>
  <c r="I74" i="3"/>
  <c r="H75" i="3"/>
  <c r="H74" i="3"/>
  <c r="K43" i="8"/>
  <c r="K43" i="9"/>
  <c r="K43" i="10"/>
  <c r="G43" i="3"/>
  <c r="H43" i="3"/>
  <c r="F74" i="3"/>
  <c r="L74" i="3"/>
  <c r="K43" i="11"/>
  <c r="I43" i="3"/>
  <c r="L43" i="3"/>
  <c r="K43" i="12"/>
  <c r="K43" i="13"/>
  <c r="K43" i="3"/>
  <c r="K75" i="3"/>
  <c r="K74" i="3"/>
  <c r="G74" i="16" l="1"/>
  <c r="F74" i="16"/>
  <c r="I74" i="16"/>
  <c r="E75" i="16"/>
  <c r="J43" i="16"/>
  <c r="G75" i="16"/>
  <c r="E74" i="16"/>
  <c r="I43" i="16"/>
  <c r="H43" i="16"/>
  <c r="H75" i="16"/>
  <c r="K43" i="16"/>
  <c r="J74" i="16"/>
  <c r="H74" i="16"/>
  <c r="G43" i="16"/>
  <c r="F43" i="16"/>
  <c r="E43" i="16"/>
  <c r="I75" i="16"/>
  <c r="K74" i="16"/>
  <c r="L74" i="16"/>
  <c r="K75" i="16"/>
  <c r="J75" i="16"/>
  <c r="F75" i="16"/>
  <c r="L43" i="16"/>
  <c r="L75" i="16"/>
</calcChain>
</file>

<file path=xl/sharedStrings.xml><?xml version="1.0" encoding="utf-8"?>
<sst xmlns="http://schemas.openxmlformats.org/spreadsheetml/2006/main" count="1540" uniqueCount="131">
  <si>
    <t>Präsidialdepartement des Kantons Basel-Stadt</t>
  </si>
  <si>
    <t>Statistisches Amt</t>
  </si>
  <si>
    <t>Publikationsort:</t>
  </si>
  <si>
    <t>Internetseite des Statistischen Amtes des Kantons Basel-Stadt</t>
  </si>
  <si>
    <t>Erläuterungen:</t>
  </si>
  <si>
    <t>Erhebungsart:</t>
  </si>
  <si>
    <t>Datenquelle:</t>
  </si>
  <si>
    <t>Schweizerische Rheinhäfen</t>
  </si>
  <si>
    <t>Referenzperiode:</t>
  </si>
  <si>
    <t>Monat</t>
  </si>
  <si>
    <t>Verfügbarkeit:</t>
  </si>
  <si>
    <t>Seit 2001; monatlich</t>
  </si>
  <si>
    <t>Letzte Aktualisierung:</t>
  </si>
  <si>
    <t>9. November 2018</t>
  </si>
  <si>
    <t>Nächste Aktualisierung:</t>
  </si>
  <si>
    <t>laufend</t>
  </si>
  <si>
    <t>Laufend</t>
  </si>
  <si>
    <t>Zitiervorschlag [Quelle]:</t>
  </si>
  <si>
    <t>Statistisches Amt des Kantons Basel-Stadt, Auswertungen zur Statistik der Schweizerischen Rheinhäfen</t>
  </si>
  <si>
    <t>Statistisches Amt Basel-Stadt: Verkehrsstatistik</t>
  </si>
  <si>
    <t>Weitere Auskünfte:</t>
  </si>
  <si>
    <t>Irma Rodiqi</t>
  </si>
  <si>
    <t>Kevin Zaugg</t>
  </si>
  <si>
    <t>irma.rodiqi@bs.ch</t>
  </si>
  <si>
    <t>kevin.zaugg@bs.ch</t>
  </si>
  <si>
    <t>+41 61 267 87 31</t>
  </si>
  <si>
    <t>+41 61 267 87 18</t>
  </si>
  <si>
    <t>Gesamtumschlag</t>
  </si>
  <si>
    <t>Seit 2015; monatlich</t>
  </si>
  <si>
    <t>t11.4.03</t>
  </si>
  <si>
    <t>Position</t>
  </si>
  <si>
    <t>Sonstiger natürlicher Sand und Kies</t>
  </si>
  <si>
    <t>Motorbenzin und andere Leichtöle</t>
  </si>
  <si>
    <t>Ölkuchen und andere Rückstände der Pflanzenölgewinnung</t>
  </si>
  <si>
    <t>Gebrauchte Verpackungen</t>
  </si>
  <si>
    <t>Weizen</t>
  </si>
  <si>
    <t>Sonstige Rohmineralien</t>
  </si>
  <si>
    <t>Stickstoffdüngemittel</t>
  </si>
  <si>
    <t>Stahlhalbzeug</t>
  </si>
  <si>
    <t>Eisen- und Stahlschrott zur Verhüttung</t>
  </si>
  <si>
    <t>Reis</t>
  </si>
  <si>
    <t>Sonstige Futtermittel einschl. Nahrungsmittelabfälle</t>
  </si>
  <si>
    <t>Mischdünger und andere chemisch aufbereitete Düngemittel</t>
  </si>
  <si>
    <t>Stahlbleche und Breitflachstahl</t>
  </si>
  <si>
    <t>Mais</t>
  </si>
  <si>
    <t>Möbel und Einrichtungsgegenstände aller Art</t>
  </si>
  <si>
    <t>Sonstige Fertigwaren</t>
  </si>
  <si>
    <t>Kaffee</t>
  </si>
  <si>
    <t>Gas-, Dieselöl und leichtes Heizöl</t>
  </si>
  <si>
    <t>Holz- und Korkwaren</t>
  </si>
  <si>
    <t>Sonstige Maschinen, nicht spezifiziert (einschl. Fahrzeugmotoren)</t>
  </si>
  <si>
    <t>Sonstiges Rohholz</t>
  </si>
  <si>
    <t>Andere Milcherzeugnisse</t>
  </si>
  <si>
    <t>Grobkeramische und feuerfeste Baustoffe</t>
  </si>
  <si>
    <t>Nahrungsmittelzubereitungen, nicht spezifiziert</t>
  </si>
  <si>
    <t>Fahrzeuge</t>
  </si>
  <si>
    <t>Kakao und Kakaoerzeugnisse</t>
  </si>
  <si>
    <t>Pharmazeutische Erzeugnisse, ätherische Öle, Reinigungs- und Körperpflegemittel</t>
  </si>
  <si>
    <t>Pflanzliche und tierische Öle und Fette (ausschl. Speisefette)</t>
  </si>
  <si>
    <t>Sammel- und Stückgut, Transportgüter, die nach ihrer Art nicht einzugruppieren sind</t>
  </si>
  <si>
    <t>Findlinge, Schotter und andere zerkleinerte Steine</t>
  </si>
  <si>
    <t>Eisenschlacken und -aschen zur  Verhüttung</t>
  </si>
  <si>
    <t>Aluminium und Aluminiumlegierungen</t>
  </si>
  <si>
    <t>011</t>
  </si>
  <si>
    <t>172</t>
  </si>
  <si>
    <t>015</t>
  </si>
  <si>
    <t>016</t>
  </si>
  <si>
    <t>131</t>
  </si>
  <si>
    <t>179</t>
  </si>
  <si>
    <t>182</t>
  </si>
  <si>
    <t>321</t>
  </si>
  <si>
    <t>325</t>
  </si>
  <si>
    <t>462</t>
  </si>
  <si>
    <t>522</t>
  </si>
  <si>
    <t>541</t>
  </si>
  <si>
    <t>562</t>
  </si>
  <si>
    <t>612</t>
  </si>
  <si>
    <t>631</t>
  </si>
  <si>
    <t>639</t>
  </si>
  <si>
    <t>724</t>
  </si>
  <si>
    <t>729</t>
  </si>
  <si>
    <t>819</t>
  </si>
  <si>
    <t>975</t>
  </si>
  <si>
    <t>979</t>
  </si>
  <si>
    <t>991</t>
  </si>
  <si>
    <t>055</t>
  </si>
  <si>
    <t>132</t>
  </si>
  <si>
    <t>139</t>
  </si>
  <si>
    <t>144</t>
  </si>
  <si>
    <t>465</t>
  </si>
  <si>
    <t>692</t>
  </si>
  <si>
    <t>893</t>
  </si>
  <si>
    <t>910</t>
  </si>
  <si>
    <t>939</t>
  </si>
  <si>
    <t>976</t>
  </si>
  <si>
    <t>999</t>
  </si>
  <si>
    <t>Sonstige chemische Grundstoffe (ausschl. Aluminiumoxid und -hydroxid)</t>
  </si>
  <si>
    <t>Zufuhr</t>
  </si>
  <si>
    <t>Abfuhr</t>
  </si>
  <si>
    <t>Landwirtschaftliche Erzeugnisse</t>
  </si>
  <si>
    <t>Nahrungs- und Futtermittel</t>
  </si>
  <si>
    <t>Erdöl, Mineralölerzeugnisse</t>
  </si>
  <si>
    <t>Steine, Erden, Baustoffe</t>
  </si>
  <si>
    <t>Düngemittel</t>
  </si>
  <si>
    <t>Chemische Erzeugnisse</t>
  </si>
  <si>
    <t>211</t>
  </si>
  <si>
    <t>Steinkohle</t>
  </si>
  <si>
    <t>Erze und Metallabfälle</t>
  </si>
  <si>
    <t>Fahrzeuge, Maschinen, übrige Güter</t>
  </si>
  <si>
    <t>Umschlag der volumenstärksten Güter</t>
  </si>
  <si>
    <r>
      <t>Umschlag der volumenstärksten Güter im Januar</t>
    </r>
    <r>
      <rPr>
        <vertAlign val="superscript"/>
        <sz val="9"/>
        <rFont val="Arial Black"/>
        <family val="2"/>
      </rPr>
      <t>1</t>
    </r>
  </si>
  <si>
    <t>Feste, mineralische Brennstoffe</t>
  </si>
  <si>
    <t xml:space="preserve">Steine, Erden, Baustoffe </t>
  </si>
  <si>
    <r>
      <t>Umschlag der volumenstärksten Güter im Februar</t>
    </r>
    <r>
      <rPr>
        <vertAlign val="superscript"/>
        <sz val="9"/>
        <rFont val="Arial Black"/>
        <family val="2"/>
      </rPr>
      <t>1</t>
    </r>
  </si>
  <si>
    <r>
      <t>Umschlag der volumenstärksten Güter im März</t>
    </r>
    <r>
      <rPr>
        <vertAlign val="superscript"/>
        <sz val="9"/>
        <rFont val="Arial Black"/>
        <family val="2"/>
      </rPr>
      <t>1</t>
    </r>
  </si>
  <si>
    <r>
      <t>Umschlag der volumenstärksten Güter im April</t>
    </r>
    <r>
      <rPr>
        <vertAlign val="superscript"/>
        <sz val="9"/>
        <rFont val="Arial Black"/>
        <family val="2"/>
      </rPr>
      <t>1</t>
    </r>
  </si>
  <si>
    <r>
      <t>Umschlag der volumenstärksten Güter im Mai</t>
    </r>
    <r>
      <rPr>
        <vertAlign val="superscript"/>
        <sz val="9"/>
        <rFont val="Arial Black"/>
        <family val="2"/>
      </rPr>
      <t>1</t>
    </r>
  </si>
  <si>
    <r>
      <t>Umschlag der volumenstärksten Güter im Juni</t>
    </r>
    <r>
      <rPr>
        <vertAlign val="superscript"/>
        <sz val="9"/>
        <rFont val="Arial Black"/>
        <family val="2"/>
      </rPr>
      <t>1</t>
    </r>
  </si>
  <si>
    <r>
      <t>Umschlag der volumenstärksten Güter im Juli</t>
    </r>
    <r>
      <rPr>
        <vertAlign val="superscript"/>
        <sz val="9"/>
        <rFont val="Arial Black"/>
        <family val="2"/>
      </rPr>
      <t>1</t>
    </r>
  </si>
  <si>
    <r>
      <t>Umschlag der volumenstärksten Güter im August</t>
    </r>
    <r>
      <rPr>
        <vertAlign val="superscript"/>
        <sz val="9"/>
        <rFont val="Arial Black"/>
        <family val="2"/>
      </rPr>
      <t>1</t>
    </r>
  </si>
  <si>
    <r>
      <t>Umschlag der volumenstärksten Güter im September</t>
    </r>
    <r>
      <rPr>
        <vertAlign val="superscript"/>
        <sz val="9"/>
        <rFont val="Arial Black"/>
        <family val="2"/>
      </rPr>
      <t>1</t>
    </r>
  </si>
  <si>
    <r>
      <t>Umschlag der volumenstärksten Güter im Oktober</t>
    </r>
    <r>
      <rPr>
        <vertAlign val="superscript"/>
        <sz val="9"/>
        <rFont val="Arial Black"/>
        <family val="2"/>
      </rPr>
      <t>1</t>
    </r>
  </si>
  <si>
    <r>
      <t>Umschlag der volumenstärksten Güter im November</t>
    </r>
    <r>
      <rPr>
        <vertAlign val="superscript"/>
        <sz val="9"/>
        <rFont val="Arial Black"/>
        <family val="2"/>
      </rPr>
      <t>1</t>
    </r>
  </si>
  <si>
    <r>
      <t>Umschlag der volumenstärksten Güter im Dezember</t>
    </r>
    <r>
      <rPr>
        <vertAlign val="superscript"/>
        <sz val="9"/>
        <rFont val="Arial Black"/>
        <family val="2"/>
      </rPr>
      <t>1</t>
    </r>
  </si>
  <si>
    <r>
      <t>Umschlag der volumenstärksten Güter seit 2015</t>
    </r>
    <r>
      <rPr>
        <vertAlign val="superscript"/>
        <sz val="9"/>
        <rFont val="Arial Black"/>
        <family val="2"/>
      </rPr>
      <t>1</t>
    </r>
  </si>
  <si>
    <r>
      <t>Warengattung/Warenarten</t>
    </r>
    <r>
      <rPr>
        <vertAlign val="superscript"/>
        <sz val="9"/>
        <rFont val="Arial"/>
        <family val="2"/>
      </rPr>
      <t>2</t>
    </r>
  </si>
  <si>
    <t>Vollerhebung</t>
  </si>
  <si>
    <t>Sonstige, weniger volumenstarke Güter</t>
  </si>
  <si>
    <r>
      <t>1</t>
    </r>
    <r>
      <rPr>
        <sz val="9"/>
        <rFont val="Arial"/>
        <family val="2"/>
      </rPr>
      <t xml:space="preserve">In Tonnen; rundungsbedingte Abweichungen vom Total sind möglich.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>Aufgeführt werden im Rahmen einer monatlichen Vollerhebung mit Abschneidegrenze ausschliesslich diejenigen Güter, die in einem der ausgewiesenen Jahre in einem bestimmten Monat eine Zufuhr von mehr als 3 000 Tonnen und eine Abfuhr von mehr als 2 000 Tonnen aufweisen.</t>
    </r>
  </si>
  <si>
    <t>Eisen, Stahl und Nichteisen-Metalle</t>
  </si>
  <si>
    <t>5. März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</si>
</sst>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 \-#,##0;&quot;–&quot;;@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u/>
      <sz val="11"/>
      <color theme="10"/>
      <name val="Calibri"/>
      <family val="2"/>
      <scheme val="minor"/>
    </font>
    <font>
      <sz val="10"/>
      <color rgb="FF00B0F0"/>
      <name val="Arial"/>
      <family val="2"/>
    </font>
    <font>
      <vertAlign val="superscript"/>
      <sz val="10"/>
      <name val="Arial Black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vertAlign val="superscript"/>
      <sz val="9"/>
      <name val="Arial Black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1" applyFont="1" applyAlignment="1">
      <alignment wrapText="1"/>
    </xf>
    <xf numFmtId="0" fontId="1" fillId="0" borderId="0" xfId="1" applyFont="1" applyFill="1" applyAlignment="1">
      <alignment wrapText="1"/>
    </xf>
    <xf numFmtId="0" fontId="5" fillId="0" borderId="0" xfId="1" applyFont="1" applyAlignment="1">
      <alignment wrapText="1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wrapText="1"/>
    </xf>
    <xf numFmtId="0" fontId="1" fillId="0" borderId="0" xfId="1" applyFont="1" applyAlignment="1">
      <alignment vertical="center" wrapText="1"/>
    </xf>
    <xf numFmtId="0" fontId="1" fillId="2" borderId="0" xfId="1" applyFont="1" applyFill="1" applyBorder="1" applyAlignment="1">
      <alignment vertical="center" wrapText="1"/>
    </xf>
    <xf numFmtId="0" fontId="1" fillId="2" borderId="0" xfId="1" applyFont="1" applyFill="1" applyBorder="1" applyAlignment="1">
      <alignment horizontal="left" vertical="center" wrapText="1"/>
    </xf>
    <xf numFmtId="0" fontId="1" fillId="0" borderId="0" xfId="1" applyFont="1" applyBorder="1" applyAlignment="1">
      <alignment horizontal="right" vertical="center" wrapText="1"/>
    </xf>
    <xf numFmtId="0" fontId="1" fillId="0" borderId="0" xfId="1" applyFont="1" applyAlignment="1">
      <alignment horizontal="left" vertical="center" wrapText="1"/>
    </xf>
    <xf numFmtId="0" fontId="1" fillId="0" borderId="1" xfId="1" applyFont="1" applyBorder="1" applyAlignment="1">
      <alignment horizontal="right" vertical="center" wrapText="1"/>
    </xf>
    <xf numFmtId="0" fontId="1" fillId="0" borderId="1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1" fillId="0" borderId="0" xfId="1" applyFont="1" applyAlignment="1">
      <alignment horizontal="right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0" fontId="1" fillId="0" borderId="0" xfId="1" applyFont="1" applyAlignment="1">
      <alignment horizontal="left" vertical="top" wrapText="1"/>
    </xf>
    <xf numFmtId="0" fontId="1" fillId="0" borderId="0" xfId="1" applyFont="1" applyBorder="1" applyAlignment="1">
      <alignment horizontal="left" vertical="top" wrapText="1"/>
    </xf>
    <xf numFmtId="0" fontId="1" fillId="0" borderId="0" xfId="1" applyFont="1" applyBorder="1" applyAlignment="1">
      <alignment horizontal="right" vertical="top" wrapText="1"/>
    </xf>
    <xf numFmtId="164" fontId="1" fillId="0" borderId="0" xfId="1" applyNumberFormat="1" applyFont="1" applyBorder="1" applyAlignment="1">
      <alignment horizontal="left" vertical="top" wrapText="1"/>
    </xf>
    <xf numFmtId="0" fontId="1" fillId="0" borderId="0" xfId="1" applyFont="1" applyAlignment="1">
      <alignment vertical="top" wrapText="1"/>
    </xf>
    <xf numFmtId="0" fontId="1" fillId="0" borderId="0" xfId="1" applyFont="1" applyFill="1" applyBorder="1" applyAlignment="1">
      <alignment horizontal="left" vertical="top" wrapText="1"/>
    </xf>
    <xf numFmtId="0" fontId="1" fillId="0" borderId="0" xfId="1" applyFont="1" applyAlignment="1">
      <alignment horizontal="right" vertical="top" wrapText="1"/>
    </xf>
    <xf numFmtId="0" fontId="1" fillId="0" borderId="0" xfId="1" applyFont="1" applyFill="1" applyAlignment="1">
      <alignment horizontal="left" vertical="top" wrapText="1"/>
    </xf>
    <xf numFmtId="0" fontId="1" fillId="0" borderId="1" xfId="1" applyFont="1" applyBorder="1" applyAlignment="1">
      <alignment horizontal="left" vertical="top" wrapText="1"/>
    </xf>
    <xf numFmtId="0" fontId="1" fillId="0" borderId="1" xfId="1" applyFont="1" applyBorder="1" applyAlignment="1">
      <alignment horizontal="right" vertical="top" wrapText="1"/>
    </xf>
    <xf numFmtId="164" fontId="1" fillId="0" borderId="0" xfId="1" applyNumberFormat="1" applyFont="1" applyBorder="1" applyAlignment="1">
      <alignment horizontal="left" vertical="center" wrapText="1"/>
    </xf>
    <xf numFmtId="164" fontId="1" fillId="0" borderId="0" xfId="2" applyNumberFormat="1" applyFont="1" applyBorder="1" applyAlignment="1">
      <alignment horizontal="left" vertical="top" wrapText="1"/>
    </xf>
    <xf numFmtId="164" fontId="1" fillId="0" borderId="0" xfId="1" quotePrefix="1" applyNumberFormat="1" applyFont="1" applyBorder="1" applyAlignment="1">
      <alignment horizontal="left" vertical="top" wrapText="1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right" vertical="top" wrapText="1"/>
    </xf>
    <xf numFmtId="0" fontId="1" fillId="0" borderId="0" xfId="1" applyFont="1" applyBorder="1" applyAlignment="1">
      <alignment vertical="top" wrapText="1"/>
    </xf>
    <xf numFmtId="164" fontId="4" fillId="0" borderId="2" xfId="1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wrapText="1"/>
    </xf>
    <xf numFmtId="0" fontId="4" fillId="0" borderId="0" xfId="1" applyFont="1" applyAlignment="1">
      <alignment horizontal="left" vertical="center" wrapText="1"/>
    </xf>
    <xf numFmtId="164" fontId="4" fillId="0" borderId="0" xfId="1" applyNumberFormat="1" applyFont="1" applyFill="1" applyBorder="1" applyAlignment="1">
      <alignment horizontal="right" vertical="center" wrapText="1"/>
    </xf>
    <xf numFmtId="0" fontId="2" fillId="0" borderId="0" xfId="1" applyFont="1" applyAlignment="1">
      <alignment horizontal="left" wrapText="1" indent="1"/>
    </xf>
    <xf numFmtId="0" fontId="4" fillId="0" borderId="0" xfId="1" applyFont="1" applyBorder="1" applyAlignment="1">
      <alignment horizontal="left" wrapText="1" indent="1"/>
    </xf>
    <xf numFmtId="0" fontId="1" fillId="0" borderId="1" xfId="1" applyFont="1" applyFill="1" applyBorder="1" applyAlignment="1">
      <alignment horizontal="right" vertical="center" wrapText="1"/>
    </xf>
    <xf numFmtId="0" fontId="1" fillId="2" borderId="0" xfId="1" applyFont="1" applyFill="1" applyBorder="1" applyAlignment="1">
      <alignment horizontal="left" vertical="center" wrapText="1"/>
    </xf>
    <xf numFmtId="0" fontId="1" fillId="0" borderId="0" xfId="1" quotePrefix="1" applyFont="1" applyBorder="1" applyAlignment="1">
      <alignment horizontal="left" vertical="top" wrapText="1"/>
    </xf>
    <xf numFmtId="49" fontId="1" fillId="0" borderId="0" xfId="1" quotePrefix="1" applyNumberFormat="1" applyFont="1" applyBorder="1" applyAlignment="1">
      <alignment horizontal="left" vertical="top" wrapText="1"/>
    </xf>
    <xf numFmtId="0" fontId="2" fillId="0" borderId="0" xfId="1" applyFont="1" applyAlignment="1">
      <alignment horizontal="left" wrapText="1" indent="1"/>
    </xf>
    <xf numFmtId="0" fontId="4" fillId="0" borderId="0" xfId="1" applyFont="1" applyBorder="1" applyAlignment="1">
      <alignment horizontal="left" wrapText="1" indent="1"/>
    </xf>
    <xf numFmtId="0" fontId="1" fillId="0" borderId="1" xfId="1" applyFont="1" applyFill="1" applyBorder="1" applyAlignment="1">
      <alignment horizontal="right" vertical="center" wrapText="1"/>
    </xf>
    <xf numFmtId="0" fontId="4" fillId="0" borderId="0" xfId="1" applyFont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0" fontId="2" fillId="0" borderId="0" xfId="1" applyFont="1" applyAlignment="1">
      <alignment horizontal="left" wrapText="1" indent="1"/>
    </xf>
    <xf numFmtId="0" fontId="4" fillId="0" borderId="0" xfId="1" applyFont="1" applyBorder="1" applyAlignment="1">
      <alignment horizontal="left" wrapText="1" indent="1"/>
    </xf>
    <xf numFmtId="0" fontId="1" fillId="0" borderId="1" xfId="1" applyFont="1" applyFill="1" applyBorder="1" applyAlignment="1">
      <alignment horizontal="right" vertical="center" wrapText="1"/>
    </xf>
    <xf numFmtId="0" fontId="1" fillId="2" borderId="0" xfId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right" vertical="top" wrapText="1"/>
    </xf>
    <xf numFmtId="0" fontId="4" fillId="0" borderId="0" xfId="1" applyFont="1" applyBorder="1" applyAlignment="1">
      <alignment vertical="top" wrapText="1"/>
    </xf>
    <xf numFmtId="0" fontId="2" fillId="0" borderId="0" xfId="1" applyFont="1" applyAlignment="1">
      <alignment horizontal="left" wrapText="1" indent="1"/>
    </xf>
    <xf numFmtId="0" fontId="4" fillId="0" borderId="0" xfId="1" applyFont="1" applyBorder="1" applyAlignment="1">
      <alignment horizontal="left" wrapText="1" indent="1"/>
    </xf>
    <xf numFmtId="0" fontId="1" fillId="0" borderId="1" xfId="1" applyFont="1" applyFill="1" applyBorder="1" applyAlignment="1">
      <alignment horizontal="right" vertical="center" wrapText="1"/>
    </xf>
    <xf numFmtId="0" fontId="1" fillId="2" borderId="0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right" vertical="center" wrapText="1"/>
    </xf>
    <xf numFmtId="0" fontId="1" fillId="2" borderId="0" xfId="1" applyFont="1" applyFill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0" xfId="1" applyFont="1" applyAlignment="1">
      <alignment horizontal="left" wrapText="1" indent="1"/>
    </xf>
    <xf numFmtId="0" fontId="3" fillId="0" borderId="0" xfId="1" applyFont="1" applyBorder="1" applyAlignment="1">
      <alignment horizontal="left" wrapText="1" indent="1"/>
    </xf>
    <xf numFmtId="0" fontId="4" fillId="0" borderId="0" xfId="1" applyFont="1" applyBorder="1" applyAlignment="1">
      <alignment horizontal="left" wrapText="1" indent="1"/>
    </xf>
    <xf numFmtId="0" fontId="5" fillId="0" borderId="0" xfId="1" applyFont="1" applyBorder="1" applyAlignment="1">
      <alignment horizontal="right" wrapText="1"/>
    </xf>
    <xf numFmtId="0" fontId="1" fillId="0" borderId="1" xfId="1" applyFont="1" applyFill="1" applyBorder="1" applyAlignment="1">
      <alignment horizontal="right" vertical="center" wrapText="1"/>
    </xf>
    <xf numFmtId="0" fontId="1" fillId="0" borderId="2" xfId="1" applyFont="1" applyFill="1" applyBorder="1" applyAlignment="1">
      <alignment horizontal="right" vertical="center" wrapText="1"/>
    </xf>
    <xf numFmtId="164" fontId="1" fillId="0" borderId="0" xfId="1" applyNumberFormat="1" applyFont="1" applyFill="1" applyBorder="1" applyAlignment="1">
      <alignment horizontal="left" vertical="top" wrapText="1"/>
    </xf>
    <xf numFmtId="164" fontId="1" fillId="0" borderId="0" xfId="1" applyNumberFormat="1" applyFont="1" applyBorder="1" applyAlignment="1">
      <alignment horizontal="left" vertical="top" wrapText="1"/>
    </xf>
    <xf numFmtId="164" fontId="1" fillId="0" borderId="0" xfId="1" quotePrefix="1" applyNumberFormat="1" applyFont="1" applyBorder="1" applyAlignment="1">
      <alignment horizontal="left" vertical="top" wrapText="1"/>
    </xf>
    <xf numFmtId="164" fontId="1" fillId="0" borderId="1" xfId="1" applyNumberFormat="1" applyFont="1" applyBorder="1" applyAlignment="1">
      <alignment horizontal="left" vertical="top" wrapText="1"/>
    </xf>
    <xf numFmtId="49" fontId="4" fillId="0" borderId="0" xfId="1" quotePrefix="1" applyNumberFormat="1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2" xfId="1" applyFont="1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10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vertical="top" wrapText="1"/>
    </xf>
    <xf numFmtId="49" fontId="4" fillId="0" borderId="0" xfId="1" quotePrefix="1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0" fillId="0" borderId="0" xfId="0" applyAlignment="1"/>
    <xf numFmtId="0" fontId="1" fillId="2" borderId="0" xfId="1" applyFont="1" applyFill="1" applyBorder="1" applyAlignment="1">
      <alignment horizontal="left" vertical="center" wrapText="1"/>
    </xf>
  </cellXfs>
  <cellStyles count="3">
    <cellStyle name="Link" xfId="2" builtinId="8"/>
    <cellStyle name="Standard" xfId="0" builtinId="0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rma.rodiqi@bs.ch" TargetMode="External"/><Relationship Id="rId1" Type="http://schemas.openxmlformats.org/officeDocument/2006/relationships/hyperlink" Target="mailto:kevin.zaugg@bs.ch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24.140625" style="1" customWidth="1"/>
    <col min="3" max="3" width="1.42578125" style="1" customWidth="1"/>
    <col min="4" max="4" width="28.5703125" style="1" customWidth="1"/>
    <col min="5" max="5" width="1.42578125" style="1" customWidth="1"/>
    <col min="6" max="6" width="28.5703125" style="1" customWidth="1"/>
    <col min="7" max="16384" width="10.85546875" style="1"/>
  </cols>
  <sheetData>
    <row r="1" spans="1:6" ht="33" customHeight="1" x14ac:dyDescent="0.2">
      <c r="B1" s="64" t="s">
        <v>0</v>
      </c>
      <c r="C1" s="64"/>
      <c r="D1" s="64"/>
      <c r="E1" s="64"/>
      <c r="F1" s="64"/>
    </row>
    <row r="2" spans="1:6" ht="16.5" customHeight="1" x14ac:dyDescent="0.25">
      <c r="B2" s="65" t="s">
        <v>1</v>
      </c>
      <c r="C2" s="66"/>
      <c r="D2" s="66"/>
      <c r="E2" s="66"/>
      <c r="F2" s="66"/>
    </row>
    <row r="3" spans="1:6" ht="6.75" customHeight="1" x14ac:dyDescent="0.2">
      <c r="A3" s="2"/>
    </row>
    <row r="4" spans="1:6" ht="16.5" customHeight="1" x14ac:dyDescent="0.2"/>
    <row r="5" spans="1:6" s="3" customFormat="1" ht="16.5" customHeight="1" x14ac:dyDescent="0.3">
      <c r="B5" s="4" t="s">
        <v>29</v>
      </c>
      <c r="C5" s="5"/>
      <c r="D5" s="67" t="s">
        <v>109</v>
      </c>
      <c r="E5" s="67"/>
      <c r="F5" s="67"/>
    </row>
    <row r="6" spans="1:6" s="6" customFormat="1" ht="2.25" customHeight="1" x14ac:dyDescent="0.25">
      <c r="B6" s="7"/>
      <c r="C6" s="7"/>
      <c r="D6" s="8"/>
      <c r="E6" s="8"/>
      <c r="F6" s="8"/>
    </row>
    <row r="7" spans="1:6" s="6" customFormat="1" ht="17.100000000000001" customHeight="1" x14ac:dyDescent="0.25">
      <c r="B7" s="9"/>
      <c r="D7" s="68" t="s">
        <v>2</v>
      </c>
      <c r="E7" s="68"/>
      <c r="F7" s="68"/>
    </row>
    <row r="8" spans="1:6" s="10" customFormat="1" ht="16.5" customHeight="1" x14ac:dyDescent="0.25">
      <c r="B8" s="11"/>
      <c r="C8" s="12"/>
      <c r="D8" s="69" t="s">
        <v>3</v>
      </c>
      <c r="E8" s="69"/>
      <c r="F8" s="69"/>
    </row>
    <row r="9" spans="1:6" s="10" customFormat="1" ht="18.75" customHeight="1" x14ac:dyDescent="0.25">
      <c r="B9" s="13" t="s">
        <v>4</v>
      </c>
      <c r="C9" s="14"/>
      <c r="D9" s="15"/>
      <c r="E9" s="15"/>
      <c r="F9" s="15"/>
    </row>
    <row r="10" spans="1:6" s="16" customFormat="1" ht="15" customHeight="1" x14ac:dyDescent="0.25">
      <c r="B10" s="17" t="s">
        <v>5</v>
      </c>
      <c r="C10" s="18"/>
      <c r="D10" s="70" t="s">
        <v>126</v>
      </c>
      <c r="E10" s="70"/>
      <c r="F10" s="70"/>
    </row>
    <row r="11" spans="1:6" s="16" customFormat="1" ht="15" customHeight="1" x14ac:dyDescent="0.25">
      <c r="B11" s="17" t="s">
        <v>6</v>
      </c>
      <c r="C11" s="18"/>
      <c r="D11" s="71" t="s">
        <v>7</v>
      </c>
      <c r="E11" s="71"/>
      <c r="F11" s="71"/>
    </row>
    <row r="12" spans="1:6" s="16" customFormat="1" ht="15" customHeight="1" x14ac:dyDescent="0.25">
      <c r="B12" s="17" t="s">
        <v>8</v>
      </c>
      <c r="C12" s="18"/>
      <c r="D12" s="19" t="s">
        <v>9</v>
      </c>
      <c r="E12" s="19"/>
      <c r="F12" s="19"/>
    </row>
    <row r="13" spans="1:6" s="20" customFormat="1" ht="15" customHeight="1" x14ac:dyDescent="0.25">
      <c r="B13" s="17" t="s">
        <v>10</v>
      </c>
      <c r="C13" s="18"/>
      <c r="D13" s="71" t="s">
        <v>28</v>
      </c>
      <c r="E13" s="71"/>
      <c r="F13" s="71" t="s">
        <v>11</v>
      </c>
    </row>
    <row r="14" spans="1:6" s="20" customFormat="1" ht="15" customHeight="1" x14ac:dyDescent="0.25">
      <c r="B14" s="21" t="s">
        <v>12</v>
      </c>
      <c r="C14" s="22"/>
      <c r="D14" s="72" t="s">
        <v>130</v>
      </c>
      <c r="E14" s="71"/>
      <c r="F14" s="71" t="s">
        <v>13</v>
      </c>
    </row>
    <row r="15" spans="1:6" s="16" customFormat="1" ht="15" customHeight="1" x14ac:dyDescent="0.25">
      <c r="B15" s="23" t="s">
        <v>14</v>
      </c>
      <c r="C15" s="22"/>
      <c r="D15" s="72" t="s">
        <v>15</v>
      </c>
      <c r="E15" s="71"/>
      <c r="F15" s="71" t="s">
        <v>16</v>
      </c>
    </row>
    <row r="16" spans="1:6" s="16" customFormat="1" ht="37.35" customHeight="1" x14ac:dyDescent="0.25">
      <c r="B16" s="24" t="s">
        <v>17</v>
      </c>
      <c r="C16" s="25"/>
      <c r="D16" s="73" t="s">
        <v>18</v>
      </c>
      <c r="E16" s="73"/>
      <c r="F16" s="73" t="s">
        <v>19</v>
      </c>
    </row>
    <row r="17" spans="2:6" ht="18.75" customHeight="1" x14ac:dyDescent="0.2">
      <c r="B17" s="13" t="s">
        <v>20</v>
      </c>
      <c r="C17" s="14"/>
      <c r="D17" s="26" t="s">
        <v>21</v>
      </c>
      <c r="E17" s="26"/>
      <c r="F17" s="26" t="s">
        <v>22</v>
      </c>
    </row>
    <row r="18" spans="2:6" ht="15" customHeight="1" x14ac:dyDescent="0.2">
      <c r="B18" s="17"/>
      <c r="C18" s="9"/>
      <c r="D18" s="27" t="s">
        <v>23</v>
      </c>
      <c r="E18" s="27"/>
      <c r="F18" s="27" t="s">
        <v>24</v>
      </c>
    </row>
    <row r="19" spans="2:6" ht="18.75" customHeight="1" thickBot="1" x14ac:dyDescent="0.25">
      <c r="B19" s="17"/>
      <c r="C19" s="9"/>
      <c r="D19" s="28" t="s">
        <v>25</v>
      </c>
      <c r="E19" s="28"/>
      <c r="F19" s="28" t="s">
        <v>26</v>
      </c>
    </row>
    <row r="20" spans="2:6" ht="22.5" customHeight="1" x14ac:dyDescent="0.2">
      <c r="B20" s="63"/>
      <c r="C20" s="63"/>
      <c r="D20" s="63"/>
      <c r="E20" s="63"/>
      <c r="F20" s="63"/>
    </row>
    <row r="21" spans="2:6" ht="12.75" customHeight="1" x14ac:dyDescent="0.2">
      <c r="B21" s="29"/>
      <c r="D21" s="10"/>
      <c r="E21" s="10"/>
      <c r="F21" s="10"/>
    </row>
    <row r="22" spans="2:6" ht="12.75" customHeight="1" x14ac:dyDescent="0.2">
      <c r="D22" s="10"/>
      <c r="E22" s="10"/>
      <c r="F22" s="10"/>
    </row>
    <row r="23" spans="2:6" ht="12.75" customHeight="1" x14ac:dyDescent="0.2">
      <c r="D23" s="30"/>
      <c r="E23" s="30"/>
      <c r="F23" s="30"/>
    </row>
    <row r="24" spans="2:6" ht="12.75" customHeight="1" x14ac:dyDescent="0.2">
      <c r="D24" s="10"/>
      <c r="E24" s="10"/>
      <c r="F24" s="10"/>
    </row>
  </sheetData>
  <mergeCells count="12">
    <mergeCell ref="B20:F20"/>
    <mergeCell ref="B1:F1"/>
    <mergeCell ref="B2:F2"/>
    <mergeCell ref="D5:F5"/>
    <mergeCell ref="D7:F7"/>
    <mergeCell ref="D8:F8"/>
    <mergeCell ref="D10:F10"/>
    <mergeCell ref="D11:F11"/>
    <mergeCell ref="D13:F13"/>
    <mergeCell ref="D14:F14"/>
    <mergeCell ref="D15:F15"/>
    <mergeCell ref="D16:F16"/>
  </mergeCells>
  <hyperlinks>
    <hyperlink ref="F18" r:id="rId1"/>
    <hyperlink ref="D18" r:id="rId2"/>
  </hyperlinks>
  <pageMargins left="0" right="0.59055118110236227" top="0" bottom="0.39370078740157483" header="0" footer="0.39370078740157483"/>
  <pageSetup paperSize="9" orientation="portrait" verticalDpi="4294967292" r:id="rId3"/>
  <headerFooter scaleWithDoc="0"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showGridLines="0" zoomScaleNormal="100" workbookViewId="0">
      <pane ySplit="8" topLeftCell="A9" activePane="bottomLeft" state="frozen"/>
      <selection activeCell="B5" sqref="B5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9.28515625" style="1" customWidth="1"/>
    <col min="3" max="3" width="1.28515625" style="1" customWidth="1"/>
    <col min="4" max="4" width="70.5703125" style="1" customWidth="1"/>
    <col min="5" max="13" width="11.42578125" style="1" customWidth="1"/>
    <col min="14" max="16384" width="10.85546875" style="1"/>
  </cols>
  <sheetData>
    <row r="1" spans="1:13" ht="33" customHeight="1" x14ac:dyDescent="0.2">
      <c r="B1" s="64" t="s">
        <v>0</v>
      </c>
      <c r="C1" s="64"/>
      <c r="D1" s="64"/>
      <c r="E1" s="64"/>
      <c r="F1" s="46"/>
      <c r="G1" s="46"/>
    </row>
    <row r="2" spans="1:13" ht="16.5" customHeight="1" x14ac:dyDescent="0.25">
      <c r="B2" s="65" t="s">
        <v>1</v>
      </c>
      <c r="C2" s="65"/>
      <c r="D2" s="65"/>
      <c r="E2" s="66"/>
      <c r="F2" s="47"/>
      <c r="G2" s="47"/>
    </row>
    <row r="3" spans="1:13" ht="6.75" customHeight="1" x14ac:dyDescent="0.2">
      <c r="A3" s="2"/>
    </row>
    <row r="5" spans="1:13" s="3" customFormat="1" ht="17.100000000000001" customHeight="1" x14ac:dyDescent="0.3">
      <c r="B5" s="4" t="s">
        <v>29</v>
      </c>
      <c r="C5" s="4"/>
      <c r="D5" s="67" t="s">
        <v>119</v>
      </c>
      <c r="E5" s="85"/>
      <c r="F5" s="85"/>
      <c r="G5" s="85"/>
      <c r="H5" s="85"/>
      <c r="I5" s="85"/>
      <c r="J5" s="85"/>
      <c r="K5" s="85"/>
      <c r="L5" s="85"/>
      <c r="M5" s="85"/>
    </row>
    <row r="6" spans="1:13" s="6" customFormat="1" ht="2.25" customHeight="1" x14ac:dyDescent="0.25">
      <c r="A6" s="32"/>
      <c r="B6" s="7"/>
      <c r="C6" s="7"/>
      <c r="D6" s="7"/>
      <c r="E6" s="86"/>
      <c r="F6" s="86"/>
      <c r="G6" s="86"/>
      <c r="H6" s="86"/>
      <c r="I6" s="86"/>
      <c r="J6" s="86"/>
      <c r="K6" s="86"/>
      <c r="L6" s="62"/>
      <c r="M6" s="54"/>
    </row>
    <row r="7" spans="1:13" s="6" customFormat="1" ht="6.75" customHeight="1" x14ac:dyDescent="0.25"/>
    <row r="8" spans="1:13" s="6" customFormat="1" ht="17.100000000000001" customHeight="1" x14ac:dyDescent="0.25">
      <c r="B8" s="12" t="s">
        <v>30</v>
      </c>
      <c r="C8" s="12"/>
      <c r="D8" s="12" t="s">
        <v>125</v>
      </c>
      <c r="E8" s="48">
        <v>2015</v>
      </c>
      <c r="F8" s="48">
        <f>E8+1</f>
        <v>2016</v>
      </c>
      <c r="G8" s="48">
        <f t="shared" ref="G8:J8" si="0">F8+1</f>
        <v>2017</v>
      </c>
      <c r="H8" s="48">
        <f t="shared" si="0"/>
        <v>2018</v>
      </c>
      <c r="I8" s="48">
        <f t="shared" si="0"/>
        <v>2019</v>
      </c>
      <c r="J8" s="48">
        <f t="shared" si="0"/>
        <v>2020</v>
      </c>
      <c r="K8" s="61">
        <f t="shared" ref="K8" si="1">J8+1</f>
        <v>2021</v>
      </c>
      <c r="L8" s="61">
        <f t="shared" ref="L8" si="2">K8+1</f>
        <v>2022</v>
      </c>
      <c r="M8" s="61">
        <f t="shared" ref="M8" si="3">L8+1</f>
        <v>2023</v>
      </c>
    </row>
    <row r="9" spans="1:13" s="38" customFormat="1" ht="22.5" customHeight="1" x14ac:dyDescent="0.25">
      <c r="B9" s="13" t="s">
        <v>97</v>
      </c>
      <c r="C9" s="13"/>
      <c r="E9" s="39">
        <v>307114</v>
      </c>
      <c r="F9" s="39">
        <v>391457</v>
      </c>
      <c r="G9" s="39">
        <v>483710</v>
      </c>
      <c r="H9" s="39">
        <v>244776</v>
      </c>
      <c r="I9" s="39">
        <v>423582</v>
      </c>
      <c r="J9" s="39">
        <v>339323.76600000006</v>
      </c>
      <c r="K9" s="39">
        <v>482775.88199999981</v>
      </c>
      <c r="L9" s="39">
        <v>212333.353</v>
      </c>
      <c r="M9" s="39">
        <v>332280.6590000001</v>
      </c>
    </row>
    <row r="10" spans="1:13" s="49" customFormat="1" ht="16.5" customHeight="1" x14ac:dyDescent="0.25">
      <c r="B10" s="74" t="s">
        <v>99</v>
      </c>
      <c r="C10" s="75"/>
      <c r="D10" s="75"/>
      <c r="E10" s="50">
        <v>15545</v>
      </c>
      <c r="F10" s="50">
        <v>17626</v>
      </c>
      <c r="G10" s="50">
        <v>21094</v>
      </c>
      <c r="H10" s="50">
        <v>9810</v>
      </c>
      <c r="I10" s="50">
        <v>23357</v>
      </c>
      <c r="J10" s="50">
        <v>18542.735000000001</v>
      </c>
      <c r="K10" s="50">
        <v>31434.9</v>
      </c>
      <c r="L10" s="50">
        <v>9139.0750000000007</v>
      </c>
      <c r="M10" s="50">
        <v>8206.8629999999994</v>
      </c>
    </row>
    <row r="11" spans="1:13" s="20" customFormat="1" ht="16.5" customHeight="1" x14ac:dyDescent="0.25">
      <c r="B11" s="45" t="s">
        <v>63</v>
      </c>
      <c r="C11" s="17"/>
      <c r="D11" s="17" t="s">
        <v>35</v>
      </c>
      <c r="E11" s="33">
        <v>7055</v>
      </c>
      <c r="F11" s="33">
        <v>4095</v>
      </c>
      <c r="G11" s="33">
        <v>8781</v>
      </c>
      <c r="H11" s="33">
        <v>3169</v>
      </c>
      <c r="I11" s="33">
        <v>11416</v>
      </c>
      <c r="J11" s="33">
        <v>1015.123</v>
      </c>
      <c r="K11" s="33">
        <v>20112.457999999999</v>
      </c>
      <c r="L11" s="33">
        <v>1200</v>
      </c>
      <c r="M11" s="33">
        <v>1000</v>
      </c>
    </row>
    <row r="12" spans="1:13" s="20" customFormat="1" ht="16.5" customHeight="1" x14ac:dyDescent="0.25">
      <c r="B12" s="45" t="s">
        <v>65</v>
      </c>
      <c r="C12" s="17"/>
      <c r="D12" s="17" t="s">
        <v>44</v>
      </c>
      <c r="E12" s="33">
        <v>3000</v>
      </c>
      <c r="F12" s="33">
        <v>2225</v>
      </c>
      <c r="G12" s="33">
        <v>7456</v>
      </c>
      <c r="H12" s="33">
        <v>2005</v>
      </c>
      <c r="I12" s="33">
        <v>2000</v>
      </c>
      <c r="J12" s="33">
        <v>3000</v>
      </c>
      <c r="K12" s="33">
        <v>6190.7259999999997</v>
      </c>
      <c r="L12" s="33">
        <v>5563.81</v>
      </c>
      <c r="M12" s="33">
        <v>5599.0439999999999</v>
      </c>
    </row>
    <row r="13" spans="1:13" s="20" customFormat="1" ht="22.5" customHeight="1" x14ac:dyDescent="0.25">
      <c r="B13" s="45" t="s">
        <v>66</v>
      </c>
      <c r="C13" s="17"/>
      <c r="D13" s="17" t="s">
        <v>40</v>
      </c>
      <c r="E13" s="33">
        <v>4007</v>
      </c>
      <c r="F13" s="33">
        <v>4598</v>
      </c>
      <c r="G13" s="33">
        <v>4076</v>
      </c>
      <c r="H13" s="33">
        <v>4305</v>
      </c>
      <c r="I13" s="33">
        <v>9463</v>
      </c>
      <c r="J13" s="33">
        <v>11806.800999999999</v>
      </c>
      <c r="K13" s="33">
        <v>3913.9070000000002</v>
      </c>
      <c r="L13" s="33">
        <v>1857.154</v>
      </c>
      <c r="M13" s="33">
        <v>393.02499999999998</v>
      </c>
    </row>
    <row r="14" spans="1:13" s="49" customFormat="1" ht="16.5" customHeight="1" x14ac:dyDescent="0.25">
      <c r="B14" s="74" t="s">
        <v>100</v>
      </c>
      <c r="C14" s="75"/>
      <c r="D14" s="75"/>
      <c r="E14" s="50">
        <v>37441</v>
      </c>
      <c r="F14" s="50">
        <v>43152</v>
      </c>
      <c r="G14" s="50">
        <v>38261</v>
      </c>
      <c r="H14" s="50">
        <v>25571</v>
      </c>
      <c r="I14" s="50">
        <v>26140</v>
      </c>
      <c r="J14" s="50">
        <v>30832.272000000001</v>
      </c>
      <c r="K14" s="50">
        <v>40638.288999999997</v>
      </c>
      <c r="L14" s="50">
        <v>18375.559000000001</v>
      </c>
      <c r="M14" s="50">
        <v>22967.135999999999</v>
      </c>
    </row>
    <row r="15" spans="1:13" s="20" customFormat="1" ht="16.5" customHeight="1" x14ac:dyDescent="0.25">
      <c r="B15" s="45" t="s">
        <v>67</v>
      </c>
      <c r="C15" s="17"/>
      <c r="D15" s="17" t="s">
        <v>47</v>
      </c>
      <c r="E15" s="33">
        <v>3696</v>
      </c>
      <c r="F15" s="33">
        <v>3970</v>
      </c>
      <c r="G15" s="33">
        <v>3311</v>
      </c>
      <c r="H15" s="33">
        <v>1806</v>
      </c>
      <c r="I15" s="33">
        <v>1392</v>
      </c>
      <c r="J15" s="33">
        <v>2037.162</v>
      </c>
      <c r="K15" s="33">
        <v>2521.6709999999998</v>
      </c>
      <c r="L15" s="33">
        <v>1668.463</v>
      </c>
      <c r="M15" s="33">
        <v>2116.4029999999998</v>
      </c>
    </row>
    <row r="16" spans="1:13" s="20" customFormat="1" ht="16.5" customHeight="1" x14ac:dyDescent="0.25">
      <c r="B16" s="45" t="s">
        <v>64</v>
      </c>
      <c r="C16" s="17"/>
      <c r="D16" s="17" t="s">
        <v>33</v>
      </c>
      <c r="E16" s="33">
        <v>19253</v>
      </c>
      <c r="F16" s="33">
        <v>18941</v>
      </c>
      <c r="G16" s="33">
        <v>17096</v>
      </c>
      <c r="H16" s="33">
        <v>9427</v>
      </c>
      <c r="I16" s="33">
        <v>9515</v>
      </c>
      <c r="J16" s="33">
        <v>15321.672</v>
      </c>
      <c r="K16" s="33">
        <v>19384.786</v>
      </c>
      <c r="L16" s="33">
        <v>5759.7910000000002</v>
      </c>
      <c r="M16" s="33">
        <v>9130.1659999999993</v>
      </c>
    </row>
    <row r="17" spans="2:13" s="20" customFormat="1" ht="16.5" customHeight="1" x14ac:dyDescent="0.25">
      <c r="B17" s="45" t="s">
        <v>68</v>
      </c>
      <c r="C17" s="17"/>
      <c r="D17" s="17" t="s">
        <v>41</v>
      </c>
      <c r="E17" s="33">
        <v>3289</v>
      </c>
      <c r="F17" s="33">
        <v>6261</v>
      </c>
      <c r="G17" s="33">
        <v>6239</v>
      </c>
      <c r="H17" s="33">
        <v>4629</v>
      </c>
      <c r="I17" s="33">
        <v>2916</v>
      </c>
      <c r="J17" s="33">
        <v>3097.4830000000002</v>
      </c>
      <c r="K17" s="33">
        <v>8210.152</v>
      </c>
      <c r="L17" s="33">
        <v>6354.53</v>
      </c>
      <c r="M17" s="33">
        <v>1582.9839999999999</v>
      </c>
    </row>
    <row r="18" spans="2:13" s="20" customFormat="1" ht="22.5" customHeight="1" x14ac:dyDescent="0.25">
      <c r="B18" s="45" t="s">
        <v>69</v>
      </c>
      <c r="C18" s="17"/>
      <c r="D18" s="17" t="s">
        <v>58</v>
      </c>
      <c r="E18" s="33">
        <v>5335</v>
      </c>
      <c r="F18" s="33">
        <v>5484</v>
      </c>
      <c r="G18" s="33">
        <v>3043</v>
      </c>
      <c r="H18" s="33">
        <v>2483</v>
      </c>
      <c r="I18" s="33">
        <v>1569</v>
      </c>
      <c r="J18" s="33">
        <v>3655.1849999999999</v>
      </c>
      <c r="K18" s="33">
        <v>2294.6849999999999</v>
      </c>
      <c r="L18" s="33">
        <v>1286.251</v>
      </c>
      <c r="M18" s="33">
        <v>0</v>
      </c>
    </row>
    <row r="19" spans="2:13" s="49" customFormat="1" ht="16.5" customHeight="1" x14ac:dyDescent="0.25">
      <c r="B19" s="74" t="s">
        <v>111</v>
      </c>
      <c r="C19" s="75"/>
      <c r="D19" s="75"/>
      <c r="E19" s="50">
        <v>4245</v>
      </c>
      <c r="F19" s="50">
        <v>2475</v>
      </c>
      <c r="G19" s="50">
        <v>8336</v>
      </c>
      <c r="H19" s="50">
        <v>0</v>
      </c>
      <c r="I19" s="50">
        <v>0</v>
      </c>
      <c r="J19" s="50">
        <v>20.74</v>
      </c>
      <c r="K19" s="50">
        <v>12.4</v>
      </c>
      <c r="L19" s="50">
        <v>1786.4390000000001</v>
      </c>
      <c r="M19" s="50">
        <v>3568.6410000000001</v>
      </c>
    </row>
    <row r="20" spans="2:13" s="20" customFormat="1" ht="22.5" customHeight="1" x14ac:dyDescent="0.25">
      <c r="B20" s="45" t="s">
        <v>105</v>
      </c>
      <c r="C20" s="17"/>
      <c r="D20" s="17" t="s">
        <v>106</v>
      </c>
      <c r="E20" s="33">
        <v>4245</v>
      </c>
      <c r="F20" s="33">
        <v>2475</v>
      </c>
      <c r="G20" s="33">
        <v>8336</v>
      </c>
      <c r="H20" s="33">
        <v>0</v>
      </c>
      <c r="I20" s="33">
        <v>0</v>
      </c>
      <c r="J20" s="33">
        <v>0</v>
      </c>
      <c r="K20" s="33">
        <v>12.4</v>
      </c>
      <c r="L20" s="33">
        <v>0</v>
      </c>
      <c r="M20" s="33">
        <v>13.94</v>
      </c>
    </row>
    <row r="21" spans="2:13" s="49" customFormat="1" ht="16.5" customHeight="1" x14ac:dyDescent="0.25">
      <c r="B21" s="74" t="s">
        <v>101</v>
      </c>
      <c r="C21" s="75"/>
      <c r="D21" s="75"/>
      <c r="E21" s="50">
        <v>126049</v>
      </c>
      <c r="F21" s="50">
        <v>183231</v>
      </c>
      <c r="G21" s="50">
        <v>252808</v>
      </c>
      <c r="H21" s="50">
        <v>96181</v>
      </c>
      <c r="I21" s="50">
        <v>234276</v>
      </c>
      <c r="J21" s="50">
        <v>164759.473</v>
      </c>
      <c r="K21" s="50">
        <v>273007.83399999997</v>
      </c>
      <c r="L21" s="50">
        <v>83300.63</v>
      </c>
      <c r="M21" s="50">
        <v>181650.60200000001</v>
      </c>
    </row>
    <row r="22" spans="2:13" s="20" customFormat="1" ht="16.5" customHeight="1" x14ac:dyDescent="0.25">
      <c r="B22" s="45" t="s">
        <v>70</v>
      </c>
      <c r="C22" s="17"/>
      <c r="D22" s="17" t="s">
        <v>32</v>
      </c>
      <c r="E22" s="33">
        <v>17236</v>
      </c>
      <c r="F22" s="33">
        <v>27459</v>
      </c>
      <c r="G22" s="33">
        <v>62045</v>
      </c>
      <c r="H22" s="33">
        <v>19689</v>
      </c>
      <c r="I22" s="33">
        <v>25128</v>
      </c>
      <c r="J22" s="33">
        <v>37748.455000000002</v>
      </c>
      <c r="K22" s="33">
        <v>70164.267999999996</v>
      </c>
      <c r="L22" s="33">
        <v>19485.749</v>
      </c>
      <c r="M22" s="33">
        <v>51869.468999999997</v>
      </c>
    </row>
    <row r="23" spans="2:13" s="20" customFormat="1" ht="22.5" customHeight="1" x14ac:dyDescent="0.25">
      <c r="B23" s="45" t="s">
        <v>71</v>
      </c>
      <c r="C23" s="17"/>
      <c r="D23" s="17" t="s">
        <v>48</v>
      </c>
      <c r="E23" s="33">
        <v>103576</v>
      </c>
      <c r="F23" s="33">
        <v>149834</v>
      </c>
      <c r="G23" s="33">
        <v>183530</v>
      </c>
      <c r="H23" s="33">
        <v>72278</v>
      </c>
      <c r="I23" s="33">
        <v>203246</v>
      </c>
      <c r="J23" s="33">
        <v>119181.677</v>
      </c>
      <c r="K23" s="33">
        <v>202461.53400000001</v>
      </c>
      <c r="L23" s="33">
        <v>63814.881000000001</v>
      </c>
      <c r="M23" s="33">
        <v>123584.917</v>
      </c>
    </row>
    <row r="24" spans="2:13" s="49" customFormat="1" ht="16.5" customHeight="1" x14ac:dyDescent="0.25">
      <c r="B24" s="74" t="s">
        <v>107</v>
      </c>
      <c r="C24" s="75"/>
      <c r="D24" s="75"/>
      <c r="E24" s="50">
        <v>2334</v>
      </c>
      <c r="F24" s="50">
        <v>151</v>
      </c>
      <c r="G24" s="50">
        <v>2020</v>
      </c>
      <c r="H24" s="50">
        <v>127</v>
      </c>
      <c r="I24" s="50">
        <v>2237</v>
      </c>
      <c r="J24" s="50">
        <v>2267.8490000000002</v>
      </c>
      <c r="K24" s="50">
        <v>5955.741</v>
      </c>
      <c r="L24" s="50">
        <v>7240.9880000000003</v>
      </c>
      <c r="M24" s="50">
        <v>6293.2539999999999</v>
      </c>
    </row>
    <row r="25" spans="2:13" s="20" customFormat="1" ht="22.5" customHeight="1" x14ac:dyDescent="0.25">
      <c r="B25" s="45" t="s">
        <v>72</v>
      </c>
      <c r="C25" s="17"/>
      <c r="D25" s="17" t="s">
        <v>39</v>
      </c>
      <c r="E25" s="33">
        <v>2334</v>
      </c>
      <c r="F25" s="33">
        <v>0</v>
      </c>
      <c r="G25" s="33">
        <v>2020</v>
      </c>
      <c r="H25" s="33">
        <v>0</v>
      </c>
      <c r="I25" s="33">
        <v>2237</v>
      </c>
      <c r="J25" s="33">
        <v>2197.5659999999998</v>
      </c>
      <c r="K25" s="33">
        <v>5904.991</v>
      </c>
      <c r="L25" s="33">
        <v>7240.9880000000003</v>
      </c>
      <c r="M25" s="33">
        <v>0</v>
      </c>
    </row>
    <row r="26" spans="2:13" s="49" customFormat="1" ht="16.5" customHeight="1" x14ac:dyDescent="0.25">
      <c r="B26" s="74" t="s">
        <v>129</v>
      </c>
      <c r="C26" s="75"/>
      <c r="D26" s="75"/>
      <c r="E26" s="50">
        <v>24509</v>
      </c>
      <c r="F26" s="50">
        <v>27699</v>
      </c>
      <c r="G26" s="50">
        <v>26459</v>
      </c>
      <c r="H26" s="50">
        <v>12118</v>
      </c>
      <c r="I26" s="50">
        <v>8192</v>
      </c>
      <c r="J26" s="50">
        <v>14479.937</v>
      </c>
      <c r="K26" s="50">
        <v>19712.242999999999</v>
      </c>
      <c r="L26" s="50">
        <v>14247.6</v>
      </c>
      <c r="M26" s="50">
        <v>10602.375</v>
      </c>
    </row>
    <row r="27" spans="2:13" s="20" customFormat="1" ht="16.5" customHeight="1" x14ac:dyDescent="0.25">
      <c r="B27" s="45" t="s">
        <v>73</v>
      </c>
      <c r="C27" s="17"/>
      <c r="D27" s="17" t="s">
        <v>38</v>
      </c>
      <c r="E27" s="33">
        <v>0</v>
      </c>
      <c r="F27" s="33">
        <v>944</v>
      </c>
      <c r="G27" s="33">
        <v>0</v>
      </c>
      <c r="H27" s="33">
        <v>0</v>
      </c>
      <c r="I27" s="33">
        <v>0</v>
      </c>
      <c r="J27" s="33">
        <v>3000.44</v>
      </c>
      <c r="K27" s="33">
        <v>5327.0559999999996</v>
      </c>
      <c r="L27" s="33">
        <v>959.06500000000005</v>
      </c>
      <c r="M27" s="33">
        <v>4273.1559999999999</v>
      </c>
    </row>
    <row r="28" spans="2:13" s="20" customFormat="1" ht="16.5" customHeight="1" x14ac:dyDescent="0.25">
      <c r="B28" s="45" t="s">
        <v>74</v>
      </c>
      <c r="C28" s="17"/>
      <c r="D28" s="17" t="s">
        <v>43</v>
      </c>
      <c r="E28" s="33">
        <v>17259</v>
      </c>
      <c r="F28" s="33">
        <v>20703</v>
      </c>
      <c r="G28" s="33">
        <v>15891</v>
      </c>
      <c r="H28" s="33">
        <v>2306</v>
      </c>
      <c r="I28" s="33">
        <v>3698</v>
      </c>
      <c r="J28" s="33">
        <v>3860.2289999999998</v>
      </c>
      <c r="K28" s="33">
        <v>3285.337</v>
      </c>
      <c r="L28" s="33">
        <v>1892.47</v>
      </c>
      <c r="M28" s="33">
        <v>48.737000000000002</v>
      </c>
    </row>
    <row r="29" spans="2:13" s="20" customFormat="1" ht="22.5" customHeight="1" x14ac:dyDescent="0.25">
      <c r="B29" s="45" t="s">
        <v>75</v>
      </c>
      <c r="C29" s="17"/>
      <c r="D29" s="17" t="s">
        <v>62</v>
      </c>
      <c r="E29" s="33">
        <v>7250</v>
      </c>
      <c r="F29" s="33">
        <v>5645</v>
      </c>
      <c r="G29" s="33">
        <v>10297</v>
      </c>
      <c r="H29" s="33">
        <v>5892</v>
      </c>
      <c r="I29" s="33">
        <v>3359</v>
      </c>
      <c r="J29" s="33">
        <v>7172.1469999999999</v>
      </c>
      <c r="K29" s="33">
        <v>10678.269</v>
      </c>
      <c r="L29" s="33">
        <v>10467.569</v>
      </c>
      <c r="M29" s="33">
        <v>5442.9210000000003</v>
      </c>
    </row>
    <row r="30" spans="2:13" s="49" customFormat="1" ht="16.5" customHeight="1" x14ac:dyDescent="0.25">
      <c r="B30" s="74" t="s">
        <v>112</v>
      </c>
      <c r="C30" s="75"/>
      <c r="D30" s="75"/>
      <c r="E30" s="50">
        <v>52648</v>
      </c>
      <c r="F30" s="50">
        <v>67638</v>
      </c>
      <c r="G30" s="50">
        <v>70241</v>
      </c>
      <c r="H30" s="50">
        <v>56429</v>
      </c>
      <c r="I30" s="50">
        <v>68902</v>
      </c>
      <c r="J30" s="50">
        <v>64102.123</v>
      </c>
      <c r="K30" s="50">
        <v>59447.714999999997</v>
      </c>
      <c r="L30" s="50">
        <v>37218.201999999997</v>
      </c>
      <c r="M30" s="50">
        <v>51749.733</v>
      </c>
    </row>
    <row r="31" spans="2:13" s="20" customFormat="1" ht="16.5" customHeight="1" x14ac:dyDescent="0.25">
      <c r="B31" s="45" t="s">
        <v>76</v>
      </c>
      <c r="C31" s="17"/>
      <c r="D31" s="17" t="s">
        <v>31</v>
      </c>
      <c r="E31" s="33">
        <v>46630</v>
      </c>
      <c r="F31" s="33">
        <v>55908</v>
      </c>
      <c r="G31" s="33">
        <v>48836</v>
      </c>
      <c r="H31" s="33">
        <v>24397</v>
      </c>
      <c r="I31" s="33">
        <v>36532</v>
      </c>
      <c r="J31" s="33">
        <v>53779.9</v>
      </c>
      <c r="K31" s="33">
        <v>47719.8</v>
      </c>
      <c r="L31" s="33">
        <v>35589.300000000003</v>
      </c>
      <c r="M31" s="33">
        <v>37777.199999999997</v>
      </c>
    </row>
    <row r="32" spans="2:13" s="20" customFormat="1" ht="16.5" customHeight="1" x14ac:dyDescent="0.25">
      <c r="B32" s="45" t="s">
        <v>77</v>
      </c>
      <c r="C32" s="17"/>
      <c r="D32" s="17" t="s">
        <v>60</v>
      </c>
      <c r="E32" s="33">
        <v>0</v>
      </c>
      <c r="F32" s="33">
        <v>6862</v>
      </c>
      <c r="G32" s="33">
        <v>7299</v>
      </c>
      <c r="H32" s="33">
        <v>30958</v>
      </c>
      <c r="I32" s="33">
        <v>21412</v>
      </c>
      <c r="J32" s="33">
        <v>5265.652</v>
      </c>
      <c r="K32" s="33">
        <v>4224.2860000000001</v>
      </c>
      <c r="L32" s="33">
        <v>974.88</v>
      </c>
      <c r="M32" s="33">
        <v>7259.83</v>
      </c>
    </row>
    <row r="33" spans="2:13" s="20" customFormat="1" ht="22.5" customHeight="1" x14ac:dyDescent="0.25">
      <c r="B33" s="45" t="s">
        <v>78</v>
      </c>
      <c r="C33" s="17"/>
      <c r="D33" s="17" t="s">
        <v>36</v>
      </c>
      <c r="E33" s="33">
        <v>0</v>
      </c>
      <c r="F33" s="33">
        <v>0</v>
      </c>
      <c r="G33" s="33">
        <v>267</v>
      </c>
      <c r="H33" s="33">
        <v>17</v>
      </c>
      <c r="I33" s="33">
        <v>8077</v>
      </c>
      <c r="J33" s="33">
        <v>2484.88</v>
      </c>
      <c r="K33" s="33">
        <v>6037.2560000000003</v>
      </c>
      <c r="L33" s="33">
        <v>115.27200000000001</v>
      </c>
      <c r="M33" s="33">
        <v>0</v>
      </c>
    </row>
    <row r="34" spans="2:13" s="49" customFormat="1" ht="16.5" customHeight="1" x14ac:dyDescent="0.25">
      <c r="B34" s="74" t="s">
        <v>103</v>
      </c>
      <c r="C34" s="75"/>
      <c r="D34" s="75"/>
      <c r="E34" s="50">
        <v>10893</v>
      </c>
      <c r="F34" s="50">
        <v>8732</v>
      </c>
      <c r="G34" s="50">
        <v>15810</v>
      </c>
      <c r="H34" s="50">
        <v>10815</v>
      </c>
      <c r="I34" s="50">
        <v>18403</v>
      </c>
      <c r="J34" s="50">
        <v>16420.726999999999</v>
      </c>
      <c r="K34" s="50">
        <v>14720.371999999999</v>
      </c>
      <c r="L34" s="50">
        <v>8444.6939999999995</v>
      </c>
      <c r="M34" s="50">
        <v>18517.911</v>
      </c>
    </row>
    <row r="35" spans="2:13" s="20" customFormat="1" ht="16.5" customHeight="1" x14ac:dyDescent="0.25">
      <c r="B35" s="45" t="s">
        <v>79</v>
      </c>
      <c r="C35" s="17"/>
      <c r="D35" s="17" t="s">
        <v>37</v>
      </c>
      <c r="E35" s="33">
        <v>10893</v>
      </c>
      <c r="F35" s="33">
        <v>8732</v>
      </c>
      <c r="G35" s="33">
        <v>15810</v>
      </c>
      <c r="H35" s="33">
        <v>10815</v>
      </c>
      <c r="I35" s="33">
        <v>18403</v>
      </c>
      <c r="J35" s="33">
        <v>10492.798000000001</v>
      </c>
      <c r="K35" s="33">
        <v>10749.544</v>
      </c>
      <c r="L35" s="33">
        <v>8444.6939999999995</v>
      </c>
      <c r="M35" s="33">
        <v>15741.591</v>
      </c>
    </row>
    <row r="36" spans="2:13" s="20" customFormat="1" ht="22.5" customHeight="1" x14ac:dyDescent="0.25">
      <c r="B36" s="45" t="s">
        <v>80</v>
      </c>
      <c r="C36" s="17"/>
      <c r="D36" s="17" t="s">
        <v>42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5875.982</v>
      </c>
      <c r="K36" s="33">
        <v>3970.828</v>
      </c>
      <c r="L36" s="33">
        <v>0</v>
      </c>
      <c r="M36" s="33">
        <v>2776.32</v>
      </c>
    </row>
    <row r="37" spans="2:13" s="49" customFormat="1" ht="16.5" customHeight="1" x14ac:dyDescent="0.25">
      <c r="B37" s="74" t="s">
        <v>104</v>
      </c>
      <c r="C37" s="75"/>
      <c r="D37" s="75"/>
      <c r="E37" s="50">
        <v>15178</v>
      </c>
      <c r="F37" s="50">
        <v>18254</v>
      </c>
      <c r="G37" s="50">
        <v>20442</v>
      </c>
      <c r="H37" s="50">
        <v>12616</v>
      </c>
      <c r="I37" s="50">
        <v>20870</v>
      </c>
      <c r="J37" s="50">
        <v>10120.938</v>
      </c>
      <c r="K37" s="50">
        <v>11362.955</v>
      </c>
      <c r="L37" s="50">
        <v>12938.924000000001</v>
      </c>
      <c r="M37" s="50">
        <v>9208.6530000000002</v>
      </c>
    </row>
    <row r="38" spans="2:13" s="20" customFormat="1" ht="22.5" customHeight="1" x14ac:dyDescent="0.25">
      <c r="B38" s="45" t="s">
        <v>81</v>
      </c>
      <c r="C38" s="17"/>
      <c r="D38" s="17" t="s">
        <v>96</v>
      </c>
      <c r="E38" s="33">
        <v>11167</v>
      </c>
      <c r="F38" s="33">
        <v>12882</v>
      </c>
      <c r="G38" s="33">
        <v>15080</v>
      </c>
      <c r="H38" s="33">
        <v>8150</v>
      </c>
      <c r="I38" s="33">
        <v>15346</v>
      </c>
      <c r="J38" s="33">
        <v>5450.4690000000001</v>
      </c>
      <c r="K38" s="33">
        <v>7884.37</v>
      </c>
      <c r="L38" s="33">
        <v>7415.6440000000002</v>
      </c>
      <c r="M38" s="33">
        <v>7561.2719999999999</v>
      </c>
    </row>
    <row r="39" spans="2:13" s="49" customFormat="1" ht="16.5" customHeight="1" x14ac:dyDescent="0.25">
      <c r="B39" s="74" t="s">
        <v>108</v>
      </c>
      <c r="C39" s="75"/>
      <c r="D39" s="75"/>
      <c r="E39" s="50">
        <v>18272</v>
      </c>
      <c r="F39" s="50">
        <v>22499</v>
      </c>
      <c r="G39" s="50">
        <v>28239</v>
      </c>
      <c r="H39" s="50">
        <v>21109</v>
      </c>
      <c r="I39" s="50">
        <v>21205</v>
      </c>
      <c r="J39" s="50">
        <v>17776.972000000002</v>
      </c>
      <c r="K39" s="50">
        <v>26483.433000000001</v>
      </c>
      <c r="L39" s="50">
        <v>19641.241999999998</v>
      </c>
      <c r="M39" s="50">
        <v>19515.491000000002</v>
      </c>
    </row>
    <row r="40" spans="2:13" s="20" customFormat="1" ht="16.5" customHeight="1" x14ac:dyDescent="0.25">
      <c r="B40" s="45" t="s">
        <v>82</v>
      </c>
      <c r="C40" s="17"/>
      <c r="D40" s="17" t="s">
        <v>45</v>
      </c>
      <c r="E40" s="33">
        <v>883</v>
      </c>
      <c r="F40" s="33">
        <v>768</v>
      </c>
      <c r="G40" s="33">
        <v>839</v>
      </c>
      <c r="H40" s="33">
        <v>869</v>
      </c>
      <c r="I40" s="33">
        <v>787</v>
      </c>
      <c r="J40" s="33">
        <v>1303.174</v>
      </c>
      <c r="K40" s="33">
        <v>2092.047</v>
      </c>
      <c r="L40" s="33">
        <v>820.57399999999996</v>
      </c>
      <c r="M40" s="33">
        <v>1273.8969999999999</v>
      </c>
    </row>
    <row r="41" spans="2:13" s="20" customFormat="1" ht="16.5" customHeight="1" x14ac:dyDescent="0.25">
      <c r="B41" s="45" t="s">
        <v>83</v>
      </c>
      <c r="C41" s="17"/>
      <c r="D41" s="17" t="s">
        <v>46</v>
      </c>
      <c r="E41" s="33">
        <v>2618</v>
      </c>
      <c r="F41" s="33">
        <v>2292</v>
      </c>
      <c r="G41" s="33">
        <v>4824</v>
      </c>
      <c r="H41" s="33">
        <v>2441</v>
      </c>
      <c r="I41" s="33">
        <v>4326</v>
      </c>
      <c r="J41" s="33">
        <v>2450.183</v>
      </c>
      <c r="K41" s="33">
        <v>2495.2170000000001</v>
      </c>
      <c r="L41" s="33">
        <v>2541.2959999999998</v>
      </c>
      <c r="M41" s="33">
        <v>1310.9179999999999</v>
      </c>
    </row>
    <row r="42" spans="2:13" s="34" customFormat="1" ht="22.5" customHeight="1" x14ac:dyDescent="0.25">
      <c r="B42" s="45" t="s">
        <v>84</v>
      </c>
      <c r="C42" s="17"/>
      <c r="D42" s="17" t="s">
        <v>34</v>
      </c>
      <c r="E42" s="33">
        <v>9435</v>
      </c>
      <c r="F42" s="33">
        <v>12011</v>
      </c>
      <c r="G42" s="33">
        <v>13620</v>
      </c>
      <c r="H42" s="33">
        <v>10842</v>
      </c>
      <c r="I42" s="33">
        <v>10159</v>
      </c>
      <c r="J42" s="33">
        <v>8656.93</v>
      </c>
      <c r="K42" s="33">
        <v>13748.156999999999</v>
      </c>
      <c r="L42" s="33">
        <v>8851.0720000000001</v>
      </c>
      <c r="M42" s="33">
        <v>10023.922</v>
      </c>
    </row>
    <row r="43" spans="2:13" s="56" customFormat="1" ht="22.5" customHeight="1" x14ac:dyDescent="0.25">
      <c r="B43" s="76" t="s">
        <v>127</v>
      </c>
      <c r="C43" s="76"/>
      <c r="D43" s="76"/>
      <c r="E43" s="55">
        <f>SUM(E10,E14,E19,E21,E24,E26,E30,E34,E37,E39)-SUM(E11:E13,E15:E18,E20,E22:E23,E25,E27:E29,E31:E33,E35:E36,E38,E40:E42)</f>
        <v>27953</v>
      </c>
      <c r="F43" s="55">
        <f t="shared" ref="F43:K43" si="4">SUM(F10,F14,F19,F21,F24,F26,F30,F34,F37,F39)-SUM(F11:F13,F15:F18,F20,F22:F23,F25,F27:F29,F31:F33,F35:F36,F38,F40:F42)</f>
        <v>39368</v>
      </c>
      <c r="G43" s="55">
        <f t="shared" si="4"/>
        <v>45014</v>
      </c>
      <c r="H43" s="55">
        <f t="shared" si="4"/>
        <v>28298</v>
      </c>
      <c r="I43" s="55">
        <f t="shared" si="4"/>
        <v>32601</v>
      </c>
      <c r="J43" s="55">
        <f t="shared" si="4"/>
        <v>30469.858000000066</v>
      </c>
      <c r="K43" s="55">
        <f t="shared" si="4"/>
        <v>23392.136999999988</v>
      </c>
      <c r="L43" s="55">
        <f>IF(ISNUMBER(L9),SUM(L10,L14,L19,L21,L24,L26,L30,L34,L37,L39)-SUM(L11:L13,L15:L18,L20,L22:L23,L25,L27:L29,L31:L33,L35:L36,L38,L40:L42),"…")</f>
        <v>20029.899999999994</v>
      </c>
      <c r="M43" s="55">
        <f>IF(ISNUMBER(M9),SUM(M10,M14,M19,M21,M24,M26,M30,M34,M37,M39)-SUM(M11:M13,M15:M18,M20,M22:M23,M25,M27:M29,M31:M33,M35:M36,M38,M40:M42),"…")</f>
        <v>43500.947000000044</v>
      </c>
    </row>
    <row r="44" spans="2:13" s="10" customFormat="1" ht="22.5" customHeight="1" x14ac:dyDescent="0.25">
      <c r="B44" s="13" t="s">
        <v>98</v>
      </c>
      <c r="C44" s="13"/>
      <c r="E44" s="39">
        <v>66083</v>
      </c>
      <c r="F44" s="39">
        <v>72926</v>
      </c>
      <c r="G44" s="39">
        <v>86531</v>
      </c>
      <c r="H44" s="39">
        <v>53329</v>
      </c>
      <c r="I44" s="39">
        <v>75825</v>
      </c>
      <c r="J44" s="39">
        <v>60659.923999999992</v>
      </c>
      <c r="K44" s="39">
        <v>85954.684000000023</v>
      </c>
      <c r="L44" s="39">
        <v>24541.114000000001</v>
      </c>
      <c r="M44" s="39">
        <v>74521.760999999999</v>
      </c>
    </row>
    <row r="45" spans="2:13" s="49" customFormat="1" ht="16.5" customHeight="1" x14ac:dyDescent="0.25">
      <c r="B45" s="74" t="s">
        <v>99</v>
      </c>
      <c r="C45" s="75"/>
      <c r="D45" s="75"/>
      <c r="E45" s="50">
        <v>974</v>
      </c>
      <c r="F45" s="50">
        <v>362</v>
      </c>
      <c r="G45" s="50">
        <v>745</v>
      </c>
      <c r="H45" s="50">
        <v>353</v>
      </c>
      <c r="I45" s="50">
        <v>3491</v>
      </c>
      <c r="J45" s="50">
        <v>1152.2280000000001</v>
      </c>
      <c r="K45" s="50">
        <v>1044.96</v>
      </c>
      <c r="L45" s="50">
        <v>5</v>
      </c>
      <c r="M45" s="50">
        <v>433.81</v>
      </c>
    </row>
    <row r="46" spans="2:13" s="20" customFormat="1" ht="22.5" customHeight="1" x14ac:dyDescent="0.25">
      <c r="B46" s="45" t="s">
        <v>85</v>
      </c>
      <c r="C46" s="17"/>
      <c r="D46" s="17" t="s">
        <v>51</v>
      </c>
      <c r="E46" s="33">
        <v>272</v>
      </c>
      <c r="F46" s="33">
        <v>154</v>
      </c>
      <c r="G46" s="33">
        <v>541</v>
      </c>
      <c r="H46" s="33">
        <v>262</v>
      </c>
      <c r="I46" s="33">
        <v>2253</v>
      </c>
      <c r="J46" s="33">
        <v>428.09899999999999</v>
      </c>
      <c r="K46" s="33">
        <v>989.971</v>
      </c>
      <c r="L46" s="33">
        <v>0</v>
      </c>
      <c r="M46" s="33">
        <v>412.6</v>
      </c>
    </row>
    <row r="47" spans="2:13" s="49" customFormat="1" ht="16.5" customHeight="1" x14ac:dyDescent="0.25">
      <c r="B47" s="74" t="s">
        <v>100</v>
      </c>
      <c r="C47" s="75"/>
      <c r="D47" s="75"/>
      <c r="E47" s="50">
        <v>4619</v>
      </c>
      <c r="F47" s="50">
        <v>7548</v>
      </c>
      <c r="G47" s="50">
        <v>10320</v>
      </c>
      <c r="H47" s="50">
        <v>6566</v>
      </c>
      <c r="I47" s="50">
        <v>6990</v>
      </c>
      <c r="J47" s="50">
        <v>6208.8310000000001</v>
      </c>
      <c r="K47" s="50">
        <v>7715.473</v>
      </c>
      <c r="L47" s="50">
        <v>5439.2460000000001</v>
      </c>
      <c r="M47" s="50">
        <v>7080.8729999999996</v>
      </c>
    </row>
    <row r="48" spans="2:13" s="20" customFormat="1" ht="16.5" customHeight="1" x14ac:dyDescent="0.25">
      <c r="B48" s="44" t="s">
        <v>67</v>
      </c>
      <c r="C48" s="17"/>
      <c r="D48" s="17" t="s">
        <v>47</v>
      </c>
      <c r="E48" s="33">
        <v>675</v>
      </c>
      <c r="F48" s="33">
        <v>414</v>
      </c>
      <c r="G48" s="33">
        <v>1023</v>
      </c>
      <c r="H48" s="33">
        <v>1147</v>
      </c>
      <c r="I48" s="33">
        <v>838</v>
      </c>
      <c r="J48" s="33">
        <v>1963.5920000000001</v>
      </c>
      <c r="K48" s="33">
        <v>1185.29</v>
      </c>
      <c r="L48" s="33">
        <v>1822.88</v>
      </c>
      <c r="M48" s="33">
        <v>2633.2249999999999</v>
      </c>
    </row>
    <row r="49" spans="2:13" s="20" customFormat="1" ht="16.5" customHeight="1" x14ac:dyDescent="0.25">
      <c r="B49" s="44" t="s">
        <v>86</v>
      </c>
      <c r="C49" s="17"/>
      <c r="D49" s="17" t="s">
        <v>56</v>
      </c>
      <c r="E49" s="33">
        <v>1081</v>
      </c>
      <c r="F49" s="33">
        <v>1452</v>
      </c>
      <c r="G49" s="33">
        <v>2224</v>
      </c>
      <c r="H49" s="33">
        <v>1032</v>
      </c>
      <c r="I49" s="33">
        <v>1308</v>
      </c>
      <c r="J49" s="33">
        <v>856.21100000000001</v>
      </c>
      <c r="K49" s="33">
        <v>1558.499</v>
      </c>
      <c r="L49" s="33">
        <v>1039.21</v>
      </c>
      <c r="M49" s="33">
        <v>2127.1170000000002</v>
      </c>
    </row>
    <row r="50" spans="2:13" s="20" customFormat="1" ht="16.5" customHeight="1" x14ac:dyDescent="0.25">
      <c r="B50" s="44" t="s">
        <v>87</v>
      </c>
      <c r="C50" s="17"/>
      <c r="D50" s="17" t="s">
        <v>54</v>
      </c>
      <c r="E50" s="33">
        <v>652</v>
      </c>
      <c r="F50" s="33">
        <v>816</v>
      </c>
      <c r="G50" s="33">
        <v>2210</v>
      </c>
      <c r="H50" s="33">
        <v>597</v>
      </c>
      <c r="I50" s="33">
        <v>592</v>
      </c>
      <c r="J50" s="33">
        <v>364.62799999999999</v>
      </c>
      <c r="K50" s="33">
        <v>1256.098</v>
      </c>
      <c r="L50" s="33">
        <v>463.40100000000001</v>
      </c>
      <c r="M50" s="33">
        <v>222.91300000000001</v>
      </c>
    </row>
    <row r="51" spans="2:13" s="20" customFormat="1" ht="22.5" customHeight="1" x14ac:dyDescent="0.25">
      <c r="B51" s="44" t="s">
        <v>88</v>
      </c>
      <c r="C51" s="17"/>
      <c r="D51" s="17" t="s">
        <v>52</v>
      </c>
      <c r="E51" s="33">
        <v>1478</v>
      </c>
      <c r="F51" s="33">
        <v>2917</v>
      </c>
      <c r="G51" s="33">
        <v>2583</v>
      </c>
      <c r="H51" s="33">
        <v>2806</v>
      </c>
      <c r="I51" s="33">
        <v>2857</v>
      </c>
      <c r="J51" s="33">
        <v>1618.521</v>
      </c>
      <c r="K51" s="33">
        <v>1728.578</v>
      </c>
      <c r="L51" s="33">
        <v>1145.1469999999999</v>
      </c>
      <c r="M51" s="33">
        <v>995.47199999999998</v>
      </c>
    </row>
    <row r="52" spans="2:13" s="49" customFormat="1" ht="22.5" customHeight="1" x14ac:dyDescent="0.25">
      <c r="B52" s="74" t="s">
        <v>111</v>
      </c>
      <c r="C52" s="75"/>
      <c r="D52" s="75"/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</row>
    <row r="53" spans="2:13" s="49" customFormat="1" ht="16.5" customHeight="1" x14ac:dyDescent="0.25">
      <c r="B53" s="74" t="s">
        <v>101</v>
      </c>
      <c r="C53" s="75"/>
      <c r="D53" s="75"/>
      <c r="E53" s="50">
        <v>15728</v>
      </c>
      <c r="F53" s="50">
        <v>10658</v>
      </c>
      <c r="G53" s="50">
        <v>16923</v>
      </c>
      <c r="H53" s="50">
        <v>10</v>
      </c>
      <c r="I53" s="50">
        <v>0</v>
      </c>
      <c r="J53" s="50">
        <v>1075.519</v>
      </c>
      <c r="K53" s="50">
        <v>1227.8150000000001</v>
      </c>
      <c r="L53" s="50">
        <v>974.98599999999999</v>
      </c>
      <c r="M53" s="50">
        <v>3005.3290000000002</v>
      </c>
    </row>
    <row r="54" spans="2:13" s="20" customFormat="1" ht="22.5" customHeight="1" x14ac:dyDescent="0.25">
      <c r="B54" s="45" t="s">
        <v>70</v>
      </c>
      <c r="C54" s="17"/>
      <c r="D54" s="17" t="s">
        <v>32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1185.367</v>
      </c>
      <c r="L54" s="33">
        <v>942.18600000000004</v>
      </c>
      <c r="M54" s="33">
        <v>1154.0509999999999</v>
      </c>
    </row>
    <row r="55" spans="2:13" s="49" customFormat="1" ht="16.5" customHeight="1" x14ac:dyDescent="0.25">
      <c r="B55" s="74" t="s">
        <v>107</v>
      </c>
      <c r="C55" s="75"/>
      <c r="D55" s="75"/>
      <c r="E55" s="50">
        <v>6070</v>
      </c>
      <c r="F55" s="50">
        <v>7150</v>
      </c>
      <c r="G55" s="50">
        <v>6159</v>
      </c>
      <c r="H55" s="50">
        <v>4056</v>
      </c>
      <c r="I55" s="50">
        <v>14787</v>
      </c>
      <c r="J55" s="50">
        <v>10662.356</v>
      </c>
      <c r="K55" s="50">
        <v>9480.7250000000004</v>
      </c>
      <c r="L55" s="50">
        <v>4768.4120000000003</v>
      </c>
      <c r="M55" s="50">
        <v>12963.661</v>
      </c>
    </row>
    <row r="56" spans="2:13" s="20" customFormat="1" ht="16.5" customHeight="1" x14ac:dyDescent="0.25">
      <c r="B56" s="44" t="s">
        <v>72</v>
      </c>
      <c r="C56" s="17"/>
      <c r="D56" s="17" t="s">
        <v>39</v>
      </c>
      <c r="E56" s="33">
        <v>6014</v>
      </c>
      <c r="F56" s="33">
        <v>3848</v>
      </c>
      <c r="G56" s="33">
        <v>6159</v>
      </c>
      <c r="H56" s="33">
        <v>4056</v>
      </c>
      <c r="I56" s="33">
        <v>14735</v>
      </c>
      <c r="J56" s="33">
        <v>10537.325999999999</v>
      </c>
      <c r="K56" s="33">
        <v>7681.6750000000002</v>
      </c>
      <c r="L56" s="33">
        <v>4768.4120000000003</v>
      </c>
      <c r="M56" s="33">
        <v>9780.8029999999999</v>
      </c>
    </row>
    <row r="57" spans="2:13" s="20" customFormat="1" ht="22.5" customHeight="1" x14ac:dyDescent="0.25">
      <c r="B57" s="45" t="s">
        <v>89</v>
      </c>
      <c r="C57" s="17"/>
      <c r="D57" s="17" t="s">
        <v>61</v>
      </c>
      <c r="E57" s="33">
        <v>0</v>
      </c>
      <c r="F57" s="33">
        <v>999</v>
      </c>
      <c r="G57" s="33">
        <v>0</v>
      </c>
      <c r="H57" s="33">
        <v>0</v>
      </c>
      <c r="I57" s="33">
        <v>0</v>
      </c>
      <c r="J57" s="33">
        <v>0</v>
      </c>
      <c r="K57" s="33">
        <v>1799.05</v>
      </c>
      <c r="L57" s="33">
        <v>0</v>
      </c>
      <c r="M57" s="33">
        <v>0</v>
      </c>
    </row>
    <row r="58" spans="2:13" s="49" customFormat="1" ht="16.5" customHeight="1" x14ac:dyDescent="0.25">
      <c r="B58" s="74" t="s">
        <v>129</v>
      </c>
      <c r="C58" s="75"/>
      <c r="D58" s="75"/>
      <c r="E58" s="50">
        <v>514</v>
      </c>
      <c r="F58" s="50">
        <v>2433</v>
      </c>
      <c r="G58" s="50">
        <v>504</v>
      </c>
      <c r="H58" s="50">
        <v>9112</v>
      </c>
      <c r="I58" s="50">
        <v>653</v>
      </c>
      <c r="J58" s="50">
        <v>412.91300000000001</v>
      </c>
      <c r="K58" s="50">
        <v>580.09199999999998</v>
      </c>
      <c r="L58" s="50">
        <v>182.27099999999999</v>
      </c>
      <c r="M58" s="50">
        <v>426.572</v>
      </c>
    </row>
    <row r="59" spans="2:13" s="20" customFormat="1" ht="22.5" customHeight="1" x14ac:dyDescent="0.25">
      <c r="B59" s="45" t="s">
        <v>75</v>
      </c>
      <c r="C59" s="17"/>
      <c r="D59" s="17" t="s">
        <v>62</v>
      </c>
      <c r="E59" s="33">
        <v>29</v>
      </c>
      <c r="F59" s="33">
        <v>0</v>
      </c>
      <c r="G59" s="33">
        <v>10</v>
      </c>
      <c r="H59" s="33">
        <v>935</v>
      </c>
      <c r="I59" s="33">
        <v>19</v>
      </c>
      <c r="J59" s="33">
        <v>0</v>
      </c>
      <c r="K59" s="33">
        <v>2.33</v>
      </c>
      <c r="L59" s="33">
        <v>23.832000000000001</v>
      </c>
      <c r="M59" s="33">
        <v>0</v>
      </c>
    </row>
    <row r="60" spans="2:13" s="49" customFormat="1" ht="16.5" customHeight="1" x14ac:dyDescent="0.25">
      <c r="B60" s="74" t="s">
        <v>102</v>
      </c>
      <c r="C60" s="75"/>
      <c r="D60" s="75"/>
      <c r="E60" s="50">
        <v>12048</v>
      </c>
      <c r="F60" s="50">
        <v>6576</v>
      </c>
      <c r="G60" s="50">
        <v>11008</v>
      </c>
      <c r="H60" s="50">
        <v>10438</v>
      </c>
      <c r="I60" s="50">
        <v>18676</v>
      </c>
      <c r="J60" s="50">
        <v>20004.351999999999</v>
      </c>
      <c r="K60" s="50">
        <v>40148.127</v>
      </c>
      <c r="L60" s="50">
        <v>1307.489</v>
      </c>
      <c r="M60" s="50">
        <v>33779.707999999999</v>
      </c>
    </row>
    <row r="61" spans="2:13" s="20" customFormat="1" ht="16.5" customHeight="1" x14ac:dyDescent="0.25">
      <c r="B61" s="44" t="s">
        <v>78</v>
      </c>
      <c r="C61" s="17"/>
      <c r="D61" s="17" t="s">
        <v>36</v>
      </c>
      <c r="E61" s="33">
        <v>11959</v>
      </c>
      <c r="F61" s="33">
        <v>6461</v>
      </c>
      <c r="G61" s="33">
        <v>5729</v>
      </c>
      <c r="H61" s="33">
        <v>959</v>
      </c>
      <c r="I61" s="33">
        <v>18532</v>
      </c>
      <c r="J61" s="33">
        <v>17872.522000000001</v>
      </c>
      <c r="K61" s="33">
        <v>39972.440999999999</v>
      </c>
      <c r="L61" s="33">
        <v>1286.9000000000001</v>
      </c>
      <c r="M61" s="33">
        <v>32821.887000000002</v>
      </c>
    </row>
    <row r="62" spans="2:13" s="20" customFormat="1" ht="22.5" customHeight="1" x14ac:dyDescent="0.25">
      <c r="B62" s="45" t="s">
        <v>90</v>
      </c>
      <c r="C62" s="17"/>
      <c r="D62" s="17" t="s">
        <v>53</v>
      </c>
      <c r="E62" s="33">
        <v>0</v>
      </c>
      <c r="F62" s="33">
        <v>0</v>
      </c>
      <c r="G62" s="33">
        <v>0</v>
      </c>
      <c r="H62" s="33">
        <v>0</v>
      </c>
      <c r="I62" s="33">
        <v>2</v>
      </c>
      <c r="J62" s="33">
        <v>2112.0149999999999</v>
      </c>
      <c r="K62" s="33">
        <v>121.387</v>
      </c>
      <c r="L62" s="33">
        <v>0</v>
      </c>
      <c r="M62" s="33">
        <v>0</v>
      </c>
    </row>
    <row r="63" spans="2:13" s="49" customFormat="1" ht="23.25" customHeight="1" x14ac:dyDescent="0.25">
      <c r="B63" s="74" t="s">
        <v>103</v>
      </c>
      <c r="C63" s="75"/>
      <c r="D63" s="75"/>
      <c r="E63" s="50">
        <v>0</v>
      </c>
      <c r="F63" s="50">
        <v>0</v>
      </c>
      <c r="G63" s="50">
        <v>126</v>
      </c>
      <c r="H63" s="50">
        <v>0</v>
      </c>
      <c r="I63" s="50">
        <v>20</v>
      </c>
      <c r="J63" s="50">
        <v>0</v>
      </c>
      <c r="K63" s="50">
        <v>0</v>
      </c>
      <c r="L63" s="50">
        <v>0</v>
      </c>
      <c r="M63" s="50">
        <v>0</v>
      </c>
    </row>
    <row r="64" spans="2:13" s="49" customFormat="1" ht="16.5" customHeight="1" x14ac:dyDescent="0.25">
      <c r="B64" s="74" t="s">
        <v>104</v>
      </c>
      <c r="C64" s="75"/>
      <c r="D64" s="75"/>
      <c r="E64" s="50">
        <v>10214</v>
      </c>
      <c r="F64" s="50">
        <v>11021</v>
      </c>
      <c r="G64" s="50">
        <v>13809</v>
      </c>
      <c r="H64" s="50">
        <v>5332</v>
      </c>
      <c r="I64" s="50">
        <v>11082</v>
      </c>
      <c r="J64" s="50">
        <v>5802.3810000000003</v>
      </c>
      <c r="K64" s="50">
        <v>4868.2709999999997</v>
      </c>
      <c r="L64" s="50">
        <v>1806.289</v>
      </c>
      <c r="M64" s="50">
        <v>2896.0920000000001</v>
      </c>
    </row>
    <row r="65" spans="2:13" s="20" customFormat="1" ht="16.5" customHeight="1" x14ac:dyDescent="0.25">
      <c r="B65" s="44" t="s">
        <v>81</v>
      </c>
      <c r="C65" s="17"/>
      <c r="D65" s="17" t="s">
        <v>96</v>
      </c>
      <c r="E65" s="33">
        <v>1085</v>
      </c>
      <c r="F65" s="33">
        <v>1169</v>
      </c>
      <c r="G65" s="33">
        <v>9288</v>
      </c>
      <c r="H65" s="33">
        <v>1314</v>
      </c>
      <c r="I65" s="33">
        <v>1145</v>
      </c>
      <c r="J65" s="33">
        <v>1150.431</v>
      </c>
      <c r="K65" s="33">
        <v>919.56399999999996</v>
      </c>
      <c r="L65" s="33">
        <v>477.505</v>
      </c>
      <c r="M65" s="33">
        <v>419.697</v>
      </c>
    </row>
    <row r="66" spans="2:13" s="20" customFormat="1" ht="22.5" customHeight="1" x14ac:dyDescent="0.25">
      <c r="B66" s="45" t="s">
        <v>91</v>
      </c>
      <c r="C66" s="17"/>
      <c r="D66" s="17" t="s">
        <v>57</v>
      </c>
      <c r="E66" s="33">
        <v>1910</v>
      </c>
      <c r="F66" s="33">
        <v>2513</v>
      </c>
      <c r="G66" s="33">
        <v>1386</v>
      </c>
      <c r="H66" s="33">
        <v>1322</v>
      </c>
      <c r="I66" s="33">
        <v>1497</v>
      </c>
      <c r="J66" s="33">
        <v>1028.664</v>
      </c>
      <c r="K66" s="33">
        <v>1924.3610000000001</v>
      </c>
      <c r="L66" s="33">
        <v>375.55</v>
      </c>
      <c r="M66" s="33">
        <v>1225.806</v>
      </c>
    </row>
    <row r="67" spans="2:13" s="49" customFormat="1" ht="16.5" customHeight="1" x14ac:dyDescent="0.25">
      <c r="B67" s="74" t="s">
        <v>108</v>
      </c>
      <c r="C67" s="75"/>
      <c r="D67" s="75"/>
      <c r="E67" s="50">
        <v>15916</v>
      </c>
      <c r="F67" s="50">
        <v>27178</v>
      </c>
      <c r="G67" s="50">
        <v>26937</v>
      </c>
      <c r="H67" s="50">
        <v>17462</v>
      </c>
      <c r="I67" s="50">
        <v>20126</v>
      </c>
      <c r="J67" s="50">
        <v>15341.343999999999</v>
      </c>
      <c r="K67" s="50">
        <v>20889.221000000001</v>
      </c>
      <c r="L67" s="50">
        <v>10057.421</v>
      </c>
      <c r="M67" s="50">
        <v>13935.716</v>
      </c>
    </row>
    <row r="68" spans="2:13" s="20" customFormat="1" ht="16.5" customHeight="1" x14ac:dyDescent="0.25">
      <c r="B68" s="44" t="s">
        <v>92</v>
      </c>
      <c r="C68" s="17"/>
      <c r="D68" s="17" t="s">
        <v>55</v>
      </c>
      <c r="E68" s="33">
        <v>859</v>
      </c>
      <c r="F68" s="33">
        <v>738</v>
      </c>
      <c r="G68" s="33">
        <v>1108</v>
      </c>
      <c r="H68" s="33">
        <v>363</v>
      </c>
      <c r="I68" s="33">
        <v>343</v>
      </c>
      <c r="J68" s="33">
        <v>914.11099999999999</v>
      </c>
      <c r="K68" s="33">
        <v>2244.203</v>
      </c>
      <c r="L68" s="33">
        <v>133.75</v>
      </c>
      <c r="M68" s="33">
        <v>903.596</v>
      </c>
    </row>
    <row r="69" spans="2:13" s="20" customFormat="1" ht="16.5" customHeight="1" x14ac:dyDescent="0.25">
      <c r="B69" s="44" t="s">
        <v>93</v>
      </c>
      <c r="C69" s="17"/>
      <c r="D69" s="17" t="s">
        <v>50</v>
      </c>
      <c r="E69" s="33">
        <v>3451</v>
      </c>
      <c r="F69" s="33">
        <v>2735</v>
      </c>
      <c r="G69" s="33">
        <v>4048</v>
      </c>
      <c r="H69" s="33">
        <v>2873</v>
      </c>
      <c r="I69" s="33">
        <v>2952</v>
      </c>
      <c r="J69" s="33">
        <v>2133.5010000000002</v>
      </c>
      <c r="K69" s="33">
        <v>2596.3069999999998</v>
      </c>
      <c r="L69" s="33">
        <v>1566.884</v>
      </c>
      <c r="M69" s="33">
        <v>1690.9549999999999</v>
      </c>
    </row>
    <row r="70" spans="2:13" s="20" customFormat="1" ht="16.5" customHeight="1" x14ac:dyDescent="0.25">
      <c r="B70" s="44" t="s">
        <v>94</v>
      </c>
      <c r="C70" s="17"/>
      <c r="D70" s="17" t="s">
        <v>49</v>
      </c>
      <c r="E70" s="33">
        <v>226</v>
      </c>
      <c r="F70" s="33">
        <v>6011</v>
      </c>
      <c r="G70" s="33">
        <v>2745</v>
      </c>
      <c r="H70" s="33">
        <v>968</v>
      </c>
      <c r="I70" s="33">
        <v>3310</v>
      </c>
      <c r="J70" s="33">
        <v>1626.635</v>
      </c>
      <c r="K70" s="33">
        <v>2217.9409999999998</v>
      </c>
      <c r="L70" s="33">
        <v>56.088999999999999</v>
      </c>
      <c r="M70" s="33">
        <v>219.19900000000001</v>
      </c>
    </row>
    <row r="71" spans="2:13" s="20" customFormat="1" ht="16.5" customHeight="1" x14ac:dyDescent="0.25">
      <c r="B71" s="44" t="s">
        <v>83</v>
      </c>
      <c r="C71" s="17"/>
      <c r="D71" s="17" t="s">
        <v>46</v>
      </c>
      <c r="E71" s="33">
        <v>581</v>
      </c>
      <c r="F71" s="33">
        <v>713</v>
      </c>
      <c r="G71" s="33">
        <v>2232</v>
      </c>
      <c r="H71" s="33">
        <v>871</v>
      </c>
      <c r="I71" s="33">
        <v>708</v>
      </c>
      <c r="J71" s="33">
        <v>359.03</v>
      </c>
      <c r="K71" s="33">
        <v>906.88599999999997</v>
      </c>
      <c r="L71" s="33">
        <v>542.63</v>
      </c>
      <c r="M71" s="33">
        <v>807.35500000000002</v>
      </c>
    </row>
    <row r="72" spans="2:13" s="20" customFormat="1" ht="16.5" customHeight="1" x14ac:dyDescent="0.25">
      <c r="B72" s="44" t="s">
        <v>84</v>
      </c>
      <c r="C72" s="17"/>
      <c r="D72" s="17" t="s">
        <v>34</v>
      </c>
      <c r="E72" s="33">
        <v>8301</v>
      </c>
      <c r="F72" s="33">
        <v>11423</v>
      </c>
      <c r="G72" s="33">
        <v>12215</v>
      </c>
      <c r="H72" s="33">
        <v>8636</v>
      </c>
      <c r="I72" s="33">
        <v>10322</v>
      </c>
      <c r="J72" s="33">
        <v>7417.857</v>
      </c>
      <c r="K72" s="33">
        <v>8975.0969999999998</v>
      </c>
      <c r="L72" s="33">
        <v>5380.3130000000001</v>
      </c>
      <c r="M72" s="33">
        <v>8158.33</v>
      </c>
    </row>
    <row r="73" spans="2:13" s="34" customFormat="1" ht="22.5" customHeight="1" x14ac:dyDescent="0.25">
      <c r="B73" s="44" t="s">
        <v>95</v>
      </c>
      <c r="C73" s="17"/>
      <c r="D73" s="17" t="s">
        <v>59</v>
      </c>
      <c r="E73" s="33">
        <v>526</v>
      </c>
      <c r="F73" s="33">
        <v>1463</v>
      </c>
      <c r="G73" s="33">
        <v>977</v>
      </c>
      <c r="H73" s="33">
        <v>939</v>
      </c>
      <c r="I73" s="33">
        <v>1068</v>
      </c>
      <c r="J73" s="33">
        <v>509.161</v>
      </c>
      <c r="K73" s="33">
        <v>1198.5319999999999</v>
      </c>
      <c r="L73" s="33">
        <v>655.57399999999996</v>
      </c>
      <c r="M73" s="33">
        <v>359.73099999999999</v>
      </c>
    </row>
    <row r="74" spans="2:13" s="56" customFormat="1" ht="22.5" customHeight="1" x14ac:dyDescent="0.25">
      <c r="B74" s="76" t="s">
        <v>127</v>
      </c>
      <c r="C74" s="76"/>
      <c r="D74" s="76"/>
      <c r="E74" s="55">
        <f t="shared" ref="E74:M74" si="5">SUM(E45,E47,E52,E53,E55,E58,E60,E63,E64,E67)-SUM(E46,E48:E51,E54,E56:E57,E59,E61:E62,E65:E66,E68:E73)</f>
        <v>26984</v>
      </c>
      <c r="F74" s="55">
        <f t="shared" si="5"/>
        <v>29100</v>
      </c>
      <c r="G74" s="55">
        <f t="shared" si="5"/>
        <v>32053</v>
      </c>
      <c r="H74" s="55">
        <f t="shared" si="5"/>
        <v>24249</v>
      </c>
      <c r="I74" s="55">
        <f t="shared" si="5"/>
        <v>13344</v>
      </c>
      <c r="J74" s="55">
        <f t="shared" si="5"/>
        <v>9767.6200000000026</v>
      </c>
      <c r="K74" s="55">
        <f t="shared" si="5"/>
        <v>7491.1070000000036</v>
      </c>
      <c r="L74" s="55">
        <f t="shared" ref="L74" si="6">SUM(L45,L47,L52,L53,L55,L58,L60,L63,L64,L67)-SUM(L46,L48:L51,L54,L56:L57,L59,L61:L62,L65:L66,L68:L73)</f>
        <v>3860.8510000000024</v>
      </c>
      <c r="M74" s="55">
        <f t="shared" si="5"/>
        <v>10589.023999999998</v>
      </c>
    </row>
    <row r="75" spans="2:13" s="6" customFormat="1" ht="22.5" customHeight="1" x14ac:dyDescent="0.25">
      <c r="B75" s="77" t="s">
        <v>27</v>
      </c>
      <c r="C75" s="77"/>
      <c r="D75" s="78"/>
      <c r="E75" s="35">
        <f t="shared" ref="E75:K75" si="7">SUM(E9,E44)</f>
        <v>373197</v>
      </c>
      <c r="F75" s="35">
        <f t="shared" si="7"/>
        <v>464383</v>
      </c>
      <c r="G75" s="35">
        <f t="shared" si="7"/>
        <v>570241</v>
      </c>
      <c r="H75" s="35">
        <f t="shared" si="7"/>
        <v>298105</v>
      </c>
      <c r="I75" s="35">
        <f t="shared" si="7"/>
        <v>499407</v>
      </c>
      <c r="J75" s="35">
        <f t="shared" si="7"/>
        <v>399983.69000000006</v>
      </c>
      <c r="K75" s="35">
        <f t="shared" si="7"/>
        <v>568730.56599999988</v>
      </c>
      <c r="L75" s="35">
        <f>IF(L9="…","…",SUM(L9,L44))</f>
        <v>236874.467</v>
      </c>
      <c r="M75" s="35">
        <f>IF(M9="…","…",SUM(M9,M44))</f>
        <v>406802.4200000001</v>
      </c>
    </row>
    <row r="76" spans="2:13" s="36" customFormat="1" ht="6.75" customHeight="1" x14ac:dyDescent="0.25"/>
    <row r="77" spans="2:13" s="36" customFormat="1" ht="23.25" customHeight="1" x14ac:dyDescent="0.25">
      <c r="B77" s="79" t="s">
        <v>128</v>
      </c>
      <c r="C77" s="80"/>
      <c r="D77" s="81"/>
      <c r="E77" s="81"/>
      <c r="F77" s="81"/>
      <c r="G77" s="81"/>
      <c r="H77" s="81"/>
      <c r="I77" s="81"/>
      <c r="J77" s="81"/>
      <c r="K77" s="81"/>
      <c r="L77" s="81"/>
      <c r="M77" s="82"/>
    </row>
    <row r="78" spans="2:13" s="31" customFormat="1" ht="6.75" customHeight="1" thickBot="1" x14ac:dyDescent="0.25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</row>
    <row r="79" spans="2:13" s="20" customFormat="1" ht="16.5" customHeight="1" x14ac:dyDescent="0.25">
      <c r="B79" s="17"/>
      <c r="C79" s="17"/>
      <c r="D79" s="17"/>
      <c r="E79" s="33"/>
      <c r="F79" s="33"/>
      <c r="G79" s="33"/>
      <c r="H79" s="33"/>
      <c r="I79" s="33"/>
      <c r="J79" s="33"/>
      <c r="K79" s="33"/>
      <c r="L79" s="33"/>
      <c r="M79" s="33"/>
    </row>
    <row r="80" spans="2:13" s="20" customFormat="1" ht="16.5" customHeight="1" x14ac:dyDescent="0.25">
      <c r="B80" s="17"/>
      <c r="C80" s="17"/>
      <c r="D80" s="17"/>
      <c r="E80" s="33"/>
      <c r="F80" s="33"/>
      <c r="G80" s="33"/>
      <c r="H80" s="33"/>
      <c r="I80" s="33"/>
      <c r="J80" s="33"/>
      <c r="K80" s="33"/>
      <c r="L80" s="33"/>
      <c r="M80" s="33"/>
    </row>
    <row r="81" spans="2:13" s="20" customFormat="1" ht="16.5" customHeight="1" x14ac:dyDescent="0.25">
      <c r="B81" s="17"/>
      <c r="C81" s="17"/>
      <c r="D81" s="17"/>
      <c r="E81" s="33"/>
      <c r="F81" s="33"/>
      <c r="G81" s="33"/>
      <c r="H81" s="33"/>
      <c r="I81" s="33"/>
      <c r="J81" s="33"/>
      <c r="K81" s="33"/>
      <c r="L81" s="33"/>
      <c r="M81" s="33"/>
    </row>
    <row r="82" spans="2:13" s="20" customFormat="1" ht="16.5" customHeight="1" x14ac:dyDescent="0.25">
      <c r="B82" s="17"/>
      <c r="C82" s="17"/>
      <c r="D82" s="17"/>
      <c r="E82" s="33"/>
      <c r="F82" s="33"/>
      <c r="G82" s="33"/>
      <c r="H82" s="33"/>
      <c r="I82" s="33"/>
      <c r="J82" s="33"/>
      <c r="K82" s="33"/>
      <c r="L82" s="33"/>
      <c r="M82" s="33"/>
    </row>
    <row r="83" spans="2:13" s="20" customFormat="1" ht="16.5" customHeight="1" x14ac:dyDescent="0.25">
      <c r="B83" s="17"/>
      <c r="C83" s="17"/>
      <c r="D83" s="17"/>
      <c r="E83" s="33"/>
      <c r="F83" s="33"/>
      <c r="G83" s="33"/>
      <c r="H83" s="33"/>
      <c r="I83" s="33"/>
      <c r="J83" s="33"/>
      <c r="K83" s="33"/>
      <c r="L83" s="33"/>
      <c r="M83" s="33"/>
    </row>
    <row r="84" spans="2:13" s="20" customFormat="1" ht="16.5" customHeight="1" x14ac:dyDescent="0.25">
      <c r="B84" s="17"/>
      <c r="C84" s="17"/>
      <c r="D84" s="17"/>
      <c r="E84" s="33"/>
      <c r="F84" s="33"/>
      <c r="G84" s="33"/>
      <c r="H84" s="33"/>
      <c r="I84" s="33"/>
      <c r="J84" s="33"/>
      <c r="K84" s="33"/>
      <c r="L84" s="33"/>
      <c r="M84" s="33"/>
    </row>
    <row r="85" spans="2:13" s="20" customFormat="1" ht="16.5" customHeight="1" x14ac:dyDescent="0.25">
      <c r="B85" s="17"/>
      <c r="C85" s="17"/>
      <c r="D85" s="17"/>
      <c r="E85" s="33"/>
      <c r="F85" s="33"/>
      <c r="G85" s="33"/>
      <c r="H85" s="33"/>
      <c r="I85" s="33"/>
      <c r="J85" s="33"/>
      <c r="K85" s="33"/>
      <c r="L85" s="33"/>
      <c r="M85" s="33"/>
    </row>
    <row r="86" spans="2:13" s="20" customFormat="1" ht="16.5" customHeight="1" x14ac:dyDescent="0.25">
      <c r="B86" s="17"/>
      <c r="C86" s="17"/>
      <c r="D86" s="17"/>
      <c r="E86" s="33"/>
      <c r="F86" s="33"/>
      <c r="G86" s="33"/>
      <c r="H86" s="33"/>
      <c r="I86" s="33"/>
      <c r="J86" s="33"/>
      <c r="K86" s="33"/>
      <c r="L86" s="33"/>
      <c r="M86" s="33"/>
    </row>
    <row r="87" spans="2:13" s="20" customFormat="1" ht="16.5" customHeight="1" x14ac:dyDescent="0.25">
      <c r="B87" s="17"/>
      <c r="C87" s="17"/>
      <c r="D87" s="17"/>
      <c r="E87" s="33"/>
      <c r="F87" s="33"/>
      <c r="G87" s="33"/>
      <c r="H87" s="33"/>
      <c r="I87" s="33"/>
      <c r="J87" s="33"/>
      <c r="K87" s="33"/>
      <c r="L87" s="33"/>
      <c r="M87" s="33"/>
    </row>
    <row r="88" spans="2:13" s="20" customFormat="1" ht="16.5" customHeight="1" x14ac:dyDescent="0.25">
      <c r="B88" s="17"/>
      <c r="C88" s="17"/>
      <c r="D88" s="17"/>
      <c r="E88" s="33"/>
      <c r="F88" s="33"/>
      <c r="G88" s="33"/>
      <c r="H88" s="33"/>
      <c r="I88" s="33"/>
      <c r="J88" s="33"/>
      <c r="K88" s="33"/>
      <c r="L88" s="33"/>
      <c r="M88" s="33"/>
    </row>
    <row r="89" spans="2:13" s="20" customFormat="1" ht="16.5" customHeight="1" x14ac:dyDescent="0.25">
      <c r="B89" s="17"/>
      <c r="C89" s="17"/>
      <c r="D89" s="17"/>
      <c r="E89" s="33"/>
      <c r="F89" s="33"/>
      <c r="G89" s="33"/>
      <c r="H89" s="33"/>
      <c r="I89" s="33"/>
      <c r="J89" s="33"/>
      <c r="K89" s="33"/>
      <c r="L89" s="33"/>
      <c r="M89" s="33"/>
    </row>
    <row r="90" spans="2:13" s="20" customFormat="1" ht="16.5" customHeight="1" x14ac:dyDescent="0.25">
      <c r="B90" s="17"/>
      <c r="C90" s="17"/>
      <c r="D90" s="17"/>
      <c r="E90" s="33"/>
      <c r="F90" s="33"/>
      <c r="G90" s="33"/>
      <c r="H90" s="33"/>
      <c r="I90" s="33"/>
      <c r="J90" s="33"/>
      <c r="K90" s="33"/>
      <c r="L90" s="33"/>
      <c r="M90" s="33"/>
    </row>
    <row r="91" spans="2:13" s="20" customFormat="1" ht="16.5" customHeight="1" x14ac:dyDescent="0.25">
      <c r="B91" s="17"/>
      <c r="C91" s="17"/>
      <c r="D91" s="17"/>
      <c r="E91" s="33"/>
      <c r="F91" s="33"/>
      <c r="G91" s="33"/>
      <c r="H91" s="33"/>
      <c r="I91" s="33"/>
      <c r="J91" s="33"/>
      <c r="K91" s="33"/>
      <c r="L91" s="33"/>
      <c r="M91" s="33"/>
    </row>
    <row r="92" spans="2:13" s="20" customFormat="1" ht="16.5" customHeight="1" x14ac:dyDescent="0.25">
      <c r="B92" s="17"/>
      <c r="C92" s="17"/>
      <c r="D92" s="17"/>
      <c r="E92" s="33"/>
      <c r="F92" s="33"/>
      <c r="G92" s="33"/>
      <c r="H92" s="33"/>
      <c r="I92" s="33"/>
      <c r="J92" s="33"/>
      <c r="K92" s="33"/>
      <c r="L92" s="33"/>
      <c r="M92" s="33"/>
    </row>
    <row r="93" spans="2:13" s="20" customFormat="1" ht="16.5" customHeight="1" x14ac:dyDescent="0.25">
      <c r="B93" s="17"/>
      <c r="C93" s="17"/>
      <c r="D93" s="17"/>
      <c r="E93" s="33"/>
      <c r="F93" s="33"/>
      <c r="G93" s="33"/>
      <c r="H93" s="33"/>
      <c r="I93" s="33"/>
      <c r="J93" s="33"/>
      <c r="K93" s="33"/>
      <c r="L93" s="33"/>
      <c r="M93" s="33"/>
    </row>
    <row r="94" spans="2:13" s="20" customFormat="1" ht="16.5" customHeight="1" x14ac:dyDescent="0.25">
      <c r="B94" s="17"/>
      <c r="C94" s="17"/>
      <c r="D94" s="17"/>
      <c r="E94" s="33"/>
      <c r="F94" s="33"/>
      <c r="G94" s="33"/>
      <c r="H94" s="33"/>
      <c r="I94" s="33"/>
      <c r="J94" s="33"/>
      <c r="K94" s="33"/>
      <c r="L94" s="33"/>
      <c r="M94" s="33"/>
    </row>
    <row r="95" spans="2:13" s="20" customFormat="1" ht="16.5" customHeight="1" x14ac:dyDescent="0.25">
      <c r="B95" s="17"/>
      <c r="C95" s="17"/>
      <c r="D95" s="17"/>
      <c r="E95" s="33"/>
      <c r="F95" s="33"/>
      <c r="G95" s="33"/>
      <c r="H95" s="33"/>
      <c r="I95" s="33"/>
      <c r="J95" s="33"/>
      <c r="K95" s="33"/>
      <c r="L95" s="33"/>
      <c r="M95" s="33"/>
    </row>
    <row r="96" spans="2:13" s="20" customFormat="1" ht="16.5" customHeight="1" x14ac:dyDescent="0.25">
      <c r="B96" s="17"/>
      <c r="C96" s="17"/>
      <c r="D96" s="17"/>
      <c r="E96" s="33"/>
      <c r="F96" s="33"/>
      <c r="G96" s="33"/>
      <c r="H96" s="33"/>
      <c r="I96" s="33"/>
      <c r="J96" s="33"/>
      <c r="K96" s="33"/>
      <c r="L96" s="33"/>
      <c r="M96" s="33"/>
    </row>
    <row r="97" spans="2:13" s="20" customFormat="1" ht="16.5" customHeight="1" x14ac:dyDescent="0.25">
      <c r="B97" s="17"/>
      <c r="C97" s="17"/>
      <c r="D97" s="17"/>
      <c r="E97" s="33"/>
      <c r="F97" s="33"/>
      <c r="G97" s="33"/>
      <c r="H97" s="33"/>
      <c r="I97" s="33"/>
      <c r="J97" s="33"/>
      <c r="K97" s="33"/>
      <c r="L97" s="33"/>
      <c r="M97" s="33"/>
    </row>
    <row r="98" spans="2:13" s="20" customFormat="1" ht="16.5" customHeight="1" x14ac:dyDescent="0.25">
      <c r="B98" s="17"/>
      <c r="C98" s="17"/>
      <c r="D98" s="17"/>
      <c r="E98" s="33"/>
      <c r="F98" s="33"/>
      <c r="G98" s="33"/>
      <c r="H98" s="33"/>
      <c r="I98" s="33"/>
      <c r="J98" s="33"/>
      <c r="K98" s="33"/>
      <c r="L98" s="33"/>
      <c r="M98" s="33"/>
    </row>
    <row r="99" spans="2:13" s="20" customFormat="1" ht="16.5" customHeight="1" x14ac:dyDescent="0.25">
      <c r="B99" s="17"/>
      <c r="C99" s="17"/>
      <c r="D99" s="17"/>
      <c r="E99" s="33"/>
      <c r="F99" s="33"/>
      <c r="G99" s="33"/>
      <c r="H99" s="33"/>
      <c r="I99" s="33"/>
      <c r="J99" s="33"/>
      <c r="K99" s="33"/>
      <c r="L99" s="33"/>
      <c r="M99" s="33"/>
    </row>
    <row r="100" spans="2:13" s="20" customFormat="1" ht="16.5" customHeight="1" x14ac:dyDescent="0.25">
      <c r="B100" s="17"/>
      <c r="C100" s="17"/>
      <c r="D100" s="17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2:13" s="20" customFormat="1" ht="16.5" customHeight="1" x14ac:dyDescent="0.25">
      <c r="B101" s="17"/>
      <c r="C101" s="17"/>
      <c r="D101" s="17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2:13" s="20" customFormat="1" ht="16.5" customHeight="1" x14ac:dyDescent="0.25">
      <c r="B102" s="17"/>
      <c r="C102" s="17"/>
      <c r="D102" s="17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2:13" s="20" customFormat="1" ht="16.5" customHeight="1" x14ac:dyDescent="0.25">
      <c r="B103" s="17"/>
      <c r="C103" s="17"/>
      <c r="D103" s="17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2:13" s="20" customFormat="1" ht="16.5" customHeight="1" x14ac:dyDescent="0.25">
      <c r="B104" s="17"/>
      <c r="C104" s="17"/>
      <c r="D104" s="17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2:13" s="20" customFormat="1" ht="16.5" customHeight="1" x14ac:dyDescent="0.25">
      <c r="B105" s="17"/>
      <c r="C105" s="17"/>
      <c r="D105" s="17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2:13" s="20" customFormat="1" ht="16.5" customHeight="1" x14ac:dyDescent="0.25">
      <c r="B106" s="17"/>
      <c r="C106" s="17"/>
      <c r="D106" s="17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2:13" s="20" customFormat="1" ht="16.5" customHeight="1" x14ac:dyDescent="0.25">
      <c r="B107" s="17"/>
      <c r="C107" s="17"/>
      <c r="D107" s="17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2:13" s="20" customFormat="1" ht="16.5" customHeight="1" x14ac:dyDescent="0.25">
      <c r="B108" s="17"/>
      <c r="C108" s="17"/>
      <c r="D108" s="17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2:13" s="20" customFormat="1" ht="16.5" customHeight="1" x14ac:dyDescent="0.25">
      <c r="B109" s="17"/>
      <c r="C109" s="17"/>
      <c r="D109" s="17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2:13" s="20" customFormat="1" ht="16.5" customHeight="1" x14ac:dyDescent="0.25">
      <c r="B110" s="17"/>
      <c r="C110" s="17"/>
      <c r="D110" s="17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2:13" s="20" customFormat="1" ht="16.5" customHeight="1" x14ac:dyDescent="0.25">
      <c r="B111" s="17"/>
      <c r="C111" s="17"/>
      <c r="D111" s="17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2:13" s="20" customFormat="1" ht="16.5" customHeight="1" x14ac:dyDescent="0.25">
      <c r="B112" s="17"/>
      <c r="C112" s="17"/>
      <c r="D112" s="17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2:13" s="20" customFormat="1" ht="16.5" customHeight="1" x14ac:dyDescent="0.25">
      <c r="B113" s="17"/>
      <c r="C113" s="17"/>
      <c r="D113" s="17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2:13" s="20" customFormat="1" ht="16.5" customHeight="1" x14ac:dyDescent="0.25">
      <c r="B114" s="17"/>
      <c r="C114" s="17"/>
      <c r="D114" s="17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2:13" s="20" customFormat="1" ht="16.5" customHeight="1" x14ac:dyDescent="0.25">
      <c r="B115" s="17"/>
      <c r="C115" s="17"/>
      <c r="D115" s="17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2:13" s="20" customFormat="1" ht="16.5" customHeight="1" x14ac:dyDescent="0.25">
      <c r="B116" s="17"/>
      <c r="C116" s="17"/>
      <c r="D116" s="17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2:13" s="20" customFormat="1" ht="16.5" customHeight="1" x14ac:dyDescent="0.25">
      <c r="B117" s="17"/>
      <c r="C117" s="17"/>
      <c r="D117" s="17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2:13" s="20" customFormat="1" ht="16.5" customHeight="1" x14ac:dyDescent="0.25">
      <c r="B118" s="17"/>
      <c r="C118" s="17"/>
      <c r="D118" s="17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2:13" s="20" customFormat="1" ht="16.5" customHeight="1" x14ac:dyDescent="0.25">
      <c r="B119" s="17"/>
      <c r="C119" s="17"/>
      <c r="D119" s="17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2:13" s="20" customFormat="1" ht="16.5" customHeight="1" x14ac:dyDescent="0.25">
      <c r="B120" s="17"/>
      <c r="C120" s="17"/>
      <c r="D120" s="17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2:13" s="20" customFormat="1" ht="16.5" customHeight="1" x14ac:dyDescent="0.25">
      <c r="B121" s="17"/>
      <c r="C121" s="17"/>
      <c r="D121" s="17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2:13" s="20" customFormat="1" ht="16.5" customHeight="1" x14ac:dyDescent="0.25">
      <c r="B122" s="17"/>
      <c r="C122" s="17"/>
      <c r="D122" s="17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2:13" s="20" customFormat="1" ht="16.5" customHeight="1" x14ac:dyDescent="0.25">
      <c r="B123" s="17"/>
      <c r="C123" s="17"/>
      <c r="D123" s="17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2:13" s="20" customFormat="1" ht="16.5" customHeight="1" x14ac:dyDescent="0.25">
      <c r="B124" s="17"/>
      <c r="C124" s="17"/>
      <c r="D124" s="17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2:13" s="20" customFormat="1" ht="16.5" customHeight="1" x14ac:dyDescent="0.25">
      <c r="B125" s="17"/>
      <c r="C125" s="17"/>
      <c r="D125" s="17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2:13" s="20" customFormat="1" ht="16.5" customHeight="1" x14ac:dyDescent="0.25">
      <c r="B126" s="17"/>
      <c r="C126" s="17"/>
      <c r="D126" s="17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2:13" s="20" customFormat="1" ht="16.5" customHeight="1" x14ac:dyDescent="0.25">
      <c r="B127" s="17"/>
      <c r="C127" s="17"/>
      <c r="D127" s="17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2:13" s="20" customFormat="1" ht="16.5" customHeight="1" x14ac:dyDescent="0.25">
      <c r="B128" s="17"/>
      <c r="C128" s="17"/>
      <c r="D128" s="17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2:13" s="20" customFormat="1" ht="16.5" customHeight="1" x14ac:dyDescent="0.25">
      <c r="B129" s="17"/>
      <c r="C129" s="17"/>
      <c r="D129" s="17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2:13" s="20" customFormat="1" ht="16.5" customHeight="1" x14ac:dyDescent="0.25">
      <c r="B130" s="17"/>
      <c r="C130" s="17"/>
      <c r="D130" s="17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2:13" s="20" customFormat="1" ht="16.5" customHeight="1" x14ac:dyDescent="0.25">
      <c r="B131" s="17"/>
      <c r="C131" s="17"/>
      <c r="D131" s="17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2:13" s="20" customFormat="1" ht="16.5" customHeight="1" x14ac:dyDescent="0.25">
      <c r="B132" s="17"/>
      <c r="C132" s="17"/>
      <c r="D132" s="17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2:13" s="20" customFormat="1" ht="16.5" customHeight="1" x14ac:dyDescent="0.25">
      <c r="B133" s="17"/>
      <c r="C133" s="17"/>
      <c r="D133" s="17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2:13" s="20" customFormat="1" ht="16.5" customHeight="1" x14ac:dyDescent="0.25">
      <c r="B134" s="17"/>
      <c r="C134" s="17"/>
      <c r="D134" s="17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2:13" s="20" customFormat="1" ht="16.5" customHeight="1" x14ac:dyDescent="0.25">
      <c r="B135" s="17"/>
      <c r="C135" s="17"/>
      <c r="D135" s="17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2:13" s="20" customFormat="1" ht="16.5" customHeight="1" x14ac:dyDescent="0.25">
      <c r="B136" s="17"/>
      <c r="C136" s="17"/>
      <c r="D136" s="17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2:13" s="20" customFormat="1" ht="16.5" customHeight="1" x14ac:dyDescent="0.25">
      <c r="B137" s="17"/>
      <c r="C137" s="17"/>
      <c r="D137" s="17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2:13" s="20" customFormat="1" ht="16.5" customHeight="1" x14ac:dyDescent="0.25">
      <c r="B138" s="17"/>
      <c r="C138" s="17"/>
      <c r="D138" s="17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2:13" s="20" customFormat="1" ht="16.5" customHeight="1" x14ac:dyDescent="0.25">
      <c r="B139" s="17"/>
      <c r="C139" s="17"/>
      <c r="D139" s="17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2:13" s="20" customFormat="1" ht="16.5" customHeight="1" x14ac:dyDescent="0.25">
      <c r="B140" s="17"/>
      <c r="C140" s="17"/>
      <c r="D140" s="17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2:13" s="20" customFormat="1" ht="16.5" customHeight="1" x14ac:dyDescent="0.25">
      <c r="B141" s="17"/>
      <c r="C141" s="17"/>
      <c r="D141" s="17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2:13" s="20" customFormat="1" ht="16.5" customHeight="1" x14ac:dyDescent="0.25">
      <c r="B142" s="17"/>
      <c r="C142" s="17"/>
      <c r="D142" s="17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2:13" s="20" customFormat="1" ht="16.5" customHeight="1" x14ac:dyDescent="0.25">
      <c r="B143" s="17"/>
      <c r="C143" s="17"/>
      <c r="D143" s="17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2:13" s="20" customFormat="1" ht="16.5" customHeight="1" x14ac:dyDescent="0.25">
      <c r="B144" s="17"/>
      <c r="C144" s="17"/>
      <c r="D144" s="17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2:13" s="20" customFormat="1" ht="16.5" customHeight="1" x14ac:dyDescent="0.25">
      <c r="B145" s="17"/>
      <c r="C145" s="17"/>
      <c r="D145" s="17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2:13" s="20" customFormat="1" ht="16.5" customHeight="1" x14ac:dyDescent="0.25">
      <c r="B146" s="17"/>
      <c r="C146" s="17"/>
      <c r="D146" s="17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2:13" s="20" customFormat="1" ht="16.5" customHeight="1" x14ac:dyDescent="0.25">
      <c r="B147" s="17"/>
      <c r="C147" s="17"/>
      <c r="D147" s="17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2:13" s="20" customFormat="1" ht="16.5" customHeight="1" x14ac:dyDescent="0.25">
      <c r="B148" s="17"/>
      <c r="C148" s="17"/>
      <c r="D148" s="17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2:13" s="20" customFormat="1" ht="16.5" customHeight="1" x14ac:dyDescent="0.25">
      <c r="B149" s="17"/>
      <c r="C149" s="17"/>
      <c r="D149" s="17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2:13" s="20" customFormat="1" ht="16.5" customHeight="1" x14ac:dyDescent="0.25">
      <c r="B150" s="17"/>
      <c r="C150" s="17"/>
      <c r="D150" s="17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2:13" s="20" customFormat="1" ht="16.5" customHeight="1" x14ac:dyDescent="0.25">
      <c r="B151" s="17"/>
      <c r="C151" s="17"/>
      <c r="D151" s="17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2:13" s="20" customFormat="1" ht="16.5" customHeight="1" x14ac:dyDescent="0.25">
      <c r="B152" s="17"/>
      <c r="C152" s="17"/>
      <c r="D152" s="17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2:13" s="20" customFormat="1" ht="16.5" customHeight="1" x14ac:dyDescent="0.25">
      <c r="B153" s="17"/>
      <c r="C153" s="17"/>
      <c r="D153" s="17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2:13" s="20" customFormat="1" ht="16.5" customHeight="1" x14ac:dyDescent="0.25">
      <c r="B154" s="17"/>
      <c r="C154" s="17"/>
      <c r="D154" s="17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2:13" s="20" customFormat="1" ht="16.5" customHeight="1" x14ac:dyDescent="0.25">
      <c r="B155" s="17"/>
      <c r="C155" s="17"/>
      <c r="D155" s="17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2:13" s="20" customFormat="1" ht="16.5" customHeight="1" x14ac:dyDescent="0.25">
      <c r="B156" s="17"/>
      <c r="C156" s="17"/>
      <c r="D156" s="17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2:13" s="20" customFormat="1" ht="16.5" customHeight="1" x14ac:dyDescent="0.25">
      <c r="B157" s="17"/>
      <c r="C157" s="17"/>
      <c r="D157" s="17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2:13" s="20" customFormat="1" ht="16.5" customHeight="1" x14ac:dyDescent="0.25">
      <c r="B158" s="17"/>
      <c r="C158" s="17"/>
      <c r="D158" s="17"/>
      <c r="E158" s="33"/>
      <c r="F158" s="33"/>
      <c r="G158" s="33"/>
      <c r="H158" s="33"/>
      <c r="I158" s="33"/>
      <c r="J158" s="33"/>
      <c r="K158" s="33"/>
      <c r="L158" s="33"/>
      <c r="M158" s="33"/>
    </row>
  </sheetData>
  <mergeCells count="28">
    <mergeCell ref="B34:D34"/>
    <mergeCell ref="B1:E1"/>
    <mergeCell ref="B2:E2"/>
    <mergeCell ref="D5:M5"/>
    <mergeCell ref="E6:K6"/>
    <mergeCell ref="B10:D10"/>
    <mergeCell ref="B14:D14"/>
    <mergeCell ref="B19:D19"/>
    <mergeCell ref="B21:D21"/>
    <mergeCell ref="B24:D24"/>
    <mergeCell ref="B26:D26"/>
    <mergeCell ref="B30:D30"/>
    <mergeCell ref="B64:D64"/>
    <mergeCell ref="B37:D37"/>
    <mergeCell ref="B39:D39"/>
    <mergeCell ref="B43:D43"/>
    <mergeCell ref="B45:D45"/>
    <mergeCell ref="B47:D47"/>
    <mergeCell ref="B52:D52"/>
    <mergeCell ref="B53:D53"/>
    <mergeCell ref="B55:D55"/>
    <mergeCell ref="B58:D58"/>
    <mergeCell ref="B60:D60"/>
    <mergeCell ref="B63:D63"/>
    <mergeCell ref="B67:D67"/>
    <mergeCell ref="B74:D74"/>
    <mergeCell ref="B75:D75"/>
    <mergeCell ref="B77:M77"/>
  </mergeCells>
  <pageMargins left="0" right="0.59055118110236227" top="0" bottom="0.59055118110236227" header="0" footer="0.39370078740157483"/>
  <pageSetup paperSize="9" scale="55" orientation="portrait" horizontalDpi="4294967292" verticalDpi="4294967292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showGridLines="0" zoomScaleNormal="100" workbookViewId="0">
      <pane ySplit="8" topLeftCell="A9" activePane="bottomLeft" state="frozen"/>
      <selection activeCell="B5" sqref="B5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9.28515625" style="1" customWidth="1"/>
    <col min="3" max="3" width="1.28515625" style="1" customWidth="1"/>
    <col min="4" max="4" width="70.5703125" style="1" customWidth="1"/>
    <col min="5" max="13" width="11.42578125" style="1" customWidth="1"/>
    <col min="14" max="16384" width="10.85546875" style="1"/>
  </cols>
  <sheetData>
    <row r="1" spans="1:13" ht="33" customHeight="1" x14ac:dyDescent="0.2">
      <c r="B1" s="64" t="s">
        <v>0</v>
      </c>
      <c r="C1" s="64"/>
      <c r="D1" s="64"/>
      <c r="E1" s="64"/>
      <c r="F1" s="46"/>
      <c r="G1" s="46"/>
    </row>
    <row r="2" spans="1:13" ht="16.5" customHeight="1" x14ac:dyDescent="0.25">
      <c r="B2" s="65" t="s">
        <v>1</v>
      </c>
      <c r="C2" s="65"/>
      <c r="D2" s="65"/>
      <c r="E2" s="66"/>
      <c r="F2" s="47"/>
      <c r="G2" s="47"/>
    </row>
    <row r="3" spans="1:13" ht="6.75" customHeight="1" x14ac:dyDescent="0.2">
      <c r="A3" s="2"/>
    </row>
    <row r="5" spans="1:13" s="3" customFormat="1" ht="17.100000000000001" customHeight="1" x14ac:dyDescent="0.3">
      <c r="B5" s="4" t="s">
        <v>29</v>
      </c>
      <c r="C5" s="4"/>
      <c r="D5" s="67" t="s">
        <v>120</v>
      </c>
      <c r="E5" s="85"/>
      <c r="F5" s="85"/>
      <c r="G5" s="85"/>
      <c r="H5" s="85"/>
      <c r="I5" s="85"/>
      <c r="J5" s="85"/>
      <c r="K5" s="85"/>
      <c r="L5" s="85"/>
      <c r="M5" s="85"/>
    </row>
    <row r="6" spans="1:13" s="6" customFormat="1" ht="2.25" customHeight="1" x14ac:dyDescent="0.25">
      <c r="A6" s="32"/>
      <c r="B6" s="7"/>
      <c r="C6" s="7"/>
      <c r="D6" s="7"/>
      <c r="E6" s="86"/>
      <c r="F6" s="86"/>
      <c r="G6" s="86"/>
      <c r="H6" s="86"/>
      <c r="I6" s="86"/>
      <c r="J6" s="86"/>
      <c r="K6" s="86"/>
      <c r="L6" s="62"/>
      <c r="M6" s="54"/>
    </row>
    <row r="7" spans="1:13" s="6" customFormat="1" ht="6.75" customHeight="1" x14ac:dyDescent="0.25"/>
    <row r="8" spans="1:13" s="6" customFormat="1" ht="17.100000000000001" customHeight="1" x14ac:dyDescent="0.25">
      <c r="B8" s="12" t="s">
        <v>30</v>
      </c>
      <c r="C8" s="12"/>
      <c r="D8" s="12" t="s">
        <v>125</v>
      </c>
      <c r="E8" s="48">
        <v>2015</v>
      </c>
      <c r="F8" s="48">
        <f>E8+1</f>
        <v>2016</v>
      </c>
      <c r="G8" s="48">
        <f t="shared" ref="G8:J8" si="0">F8+1</f>
        <v>2017</v>
      </c>
      <c r="H8" s="48">
        <f t="shared" si="0"/>
        <v>2018</v>
      </c>
      <c r="I8" s="48">
        <f t="shared" si="0"/>
        <v>2019</v>
      </c>
      <c r="J8" s="48">
        <f t="shared" si="0"/>
        <v>2020</v>
      </c>
      <c r="K8" s="61">
        <f t="shared" ref="K8" si="1">J8+1</f>
        <v>2021</v>
      </c>
      <c r="L8" s="61">
        <f t="shared" ref="L8" si="2">K8+1</f>
        <v>2022</v>
      </c>
      <c r="M8" s="61">
        <f t="shared" ref="M8" si="3">L8+1</f>
        <v>2023</v>
      </c>
    </row>
    <row r="9" spans="1:13" s="38" customFormat="1" ht="22.5" customHeight="1" x14ac:dyDescent="0.25">
      <c r="B9" s="13" t="s">
        <v>97</v>
      </c>
      <c r="C9" s="13"/>
      <c r="E9" s="39">
        <v>356510</v>
      </c>
      <c r="F9" s="39">
        <v>368107</v>
      </c>
      <c r="G9" s="39">
        <v>473636</v>
      </c>
      <c r="H9" s="39">
        <v>238505</v>
      </c>
      <c r="I9" s="39">
        <v>347421</v>
      </c>
      <c r="J9" s="39">
        <v>356490.16900000005</v>
      </c>
      <c r="K9" s="39">
        <v>371439.64900000003</v>
      </c>
      <c r="L9" s="39">
        <v>302433.84000000003</v>
      </c>
      <c r="M9" s="39">
        <v>299836.49700000009</v>
      </c>
    </row>
    <row r="10" spans="1:13" s="49" customFormat="1" ht="16.5" customHeight="1" x14ac:dyDescent="0.25">
      <c r="B10" s="74" t="s">
        <v>99</v>
      </c>
      <c r="C10" s="75"/>
      <c r="D10" s="75"/>
      <c r="E10" s="50">
        <v>29844</v>
      </c>
      <c r="F10" s="50">
        <v>17364</v>
      </c>
      <c r="G10" s="50">
        <v>22025</v>
      </c>
      <c r="H10" s="50">
        <v>23298</v>
      </c>
      <c r="I10" s="50">
        <v>25763</v>
      </c>
      <c r="J10" s="50">
        <v>32154.723000000002</v>
      </c>
      <c r="K10" s="50">
        <v>32405.034</v>
      </c>
      <c r="L10" s="50">
        <v>19716.838</v>
      </c>
      <c r="M10" s="50">
        <v>21320.294000000002</v>
      </c>
    </row>
    <row r="11" spans="1:13" s="20" customFormat="1" ht="16.5" customHeight="1" x14ac:dyDescent="0.25">
      <c r="B11" s="45" t="s">
        <v>63</v>
      </c>
      <c r="C11" s="17"/>
      <c r="D11" s="17" t="s">
        <v>35</v>
      </c>
      <c r="E11" s="33">
        <v>12575</v>
      </c>
      <c r="F11" s="33">
        <v>5889</v>
      </c>
      <c r="G11" s="33">
        <v>10832</v>
      </c>
      <c r="H11" s="33">
        <v>11924</v>
      </c>
      <c r="I11" s="33">
        <v>20074</v>
      </c>
      <c r="J11" s="33">
        <v>30034.182000000001</v>
      </c>
      <c r="K11" s="33">
        <v>24403.608</v>
      </c>
      <c r="L11" s="33">
        <v>9504.2270000000008</v>
      </c>
      <c r="M11" s="33">
        <v>3000</v>
      </c>
    </row>
    <row r="12" spans="1:13" s="20" customFormat="1" ht="16.5" customHeight="1" x14ac:dyDescent="0.25">
      <c r="B12" s="45" t="s">
        <v>65</v>
      </c>
      <c r="C12" s="17"/>
      <c r="D12" s="17" t="s">
        <v>44</v>
      </c>
      <c r="E12" s="33">
        <v>2002</v>
      </c>
      <c r="F12" s="33">
        <v>1110</v>
      </c>
      <c r="G12" s="33">
        <v>4946</v>
      </c>
      <c r="H12" s="33">
        <v>8762</v>
      </c>
      <c r="I12" s="33">
        <v>1200</v>
      </c>
      <c r="J12" s="33">
        <v>0</v>
      </c>
      <c r="K12" s="33">
        <v>111.51600000000001</v>
      </c>
      <c r="L12" s="33">
        <v>6336.4470000000001</v>
      </c>
      <c r="M12" s="33">
        <v>4199.1719999999996</v>
      </c>
    </row>
    <row r="13" spans="1:13" s="20" customFormat="1" ht="22.5" customHeight="1" x14ac:dyDescent="0.25">
      <c r="B13" s="45" t="s">
        <v>66</v>
      </c>
      <c r="C13" s="17"/>
      <c r="D13" s="17" t="s">
        <v>40</v>
      </c>
      <c r="E13" s="33">
        <v>12355</v>
      </c>
      <c r="F13" s="33">
        <v>7714</v>
      </c>
      <c r="G13" s="33">
        <v>1832</v>
      </c>
      <c r="H13" s="33">
        <v>2054</v>
      </c>
      <c r="I13" s="33">
        <v>4233</v>
      </c>
      <c r="J13" s="33">
        <v>1757.9159999999999</v>
      </c>
      <c r="K13" s="33">
        <v>5821.9309999999996</v>
      </c>
      <c r="L13" s="33">
        <v>3302.37</v>
      </c>
      <c r="M13" s="33">
        <v>10437.379999999999</v>
      </c>
    </row>
    <row r="14" spans="1:13" s="49" customFormat="1" ht="16.5" customHeight="1" x14ac:dyDescent="0.25">
      <c r="B14" s="74" t="s">
        <v>100</v>
      </c>
      <c r="C14" s="75"/>
      <c r="D14" s="75"/>
      <c r="E14" s="50">
        <v>40615</v>
      </c>
      <c r="F14" s="50">
        <v>24297</v>
      </c>
      <c r="G14" s="50">
        <v>29338</v>
      </c>
      <c r="H14" s="50">
        <v>27537</v>
      </c>
      <c r="I14" s="50">
        <v>32599</v>
      </c>
      <c r="J14" s="50">
        <v>38652.586000000003</v>
      </c>
      <c r="K14" s="50">
        <v>27065.866000000002</v>
      </c>
      <c r="L14" s="50">
        <v>25818.829000000002</v>
      </c>
      <c r="M14" s="50">
        <v>19832.57</v>
      </c>
    </row>
    <row r="15" spans="1:13" s="20" customFormat="1" ht="16.5" customHeight="1" x14ac:dyDescent="0.25">
      <c r="B15" s="45" t="s">
        <v>67</v>
      </c>
      <c r="C15" s="17"/>
      <c r="D15" s="17" t="s">
        <v>47</v>
      </c>
      <c r="E15" s="33">
        <v>2987</v>
      </c>
      <c r="F15" s="33">
        <v>1867</v>
      </c>
      <c r="G15" s="33">
        <v>3575</v>
      </c>
      <c r="H15" s="33">
        <v>1204</v>
      </c>
      <c r="I15" s="33">
        <v>1190</v>
      </c>
      <c r="J15" s="33">
        <v>2459.9969999999998</v>
      </c>
      <c r="K15" s="33">
        <v>1581.37</v>
      </c>
      <c r="L15" s="33">
        <v>1423.425</v>
      </c>
      <c r="M15" s="33">
        <v>1857.2</v>
      </c>
    </row>
    <row r="16" spans="1:13" s="20" customFormat="1" ht="16.5" customHeight="1" x14ac:dyDescent="0.25">
      <c r="B16" s="45" t="s">
        <v>64</v>
      </c>
      <c r="C16" s="17"/>
      <c r="D16" s="17" t="s">
        <v>33</v>
      </c>
      <c r="E16" s="33">
        <v>23484</v>
      </c>
      <c r="F16" s="33">
        <v>11709</v>
      </c>
      <c r="G16" s="33">
        <v>11956</v>
      </c>
      <c r="H16" s="33">
        <v>19142</v>
      </c>
      <c r="I16" s="33">
        <v>20187</v>
      </c>
      <c r="J16" s="33">
        <v>17689.895</v>
      </c>
      <c r="K16" s="33">
        <v>16125.329</v>
      </c>
      <c r="L16" s="33">
        <v>9805.1229999999996</v>
      </c>
      <c r="M16" s="33">
        <v>6950.393</v>
      </c>
    </row>
    <row r="17" spans="2:13" s="20" customFormat="1" ht="16.5" customHeight="1" x14ac:dyDescent="0.25">
      <c r="B17" s="45" t="s">
        <v>68</v>
      </c>
      <c r="C17" s="17"/>
      <c r="D17" s="17" t="s">
        <v>41</v>
      </c>
      <c r="E17" s="33">
        <v>3479</v>
      </c>
      <c r="F17" s="33">
        <v>1094</v>
      </c>
      <c r="G17" s="33">
        <v>2131</v>
      </c>
      <c r="H17" s="33">
        <v>13</v>
      </c>
      <c r="I17" s="33">
        <v>2483</v>
      </c>
      <c r="J17" s="33">
        <v>3161.3130000000001</v>
      </c>
      <c r="K17" s="33">
        <v>541.12300000000005</v>
      </c>
      <c r="L17" s="33">
        <v>4359.3959999999997</v>
      </c>
      <c r="M17" s="33">
        <v>1581.9</v>
      </c>
    </row>
    <row r="18" spans="2:13" s="20" customFormat="1" ht="22.5" customHeight="1" x14ac:dyDescent="0.25">
      <c r="B18" s="45" t="s">
        <v>69</v>
      </c>
      <c r="C18" s="17"/>
      <c r="D18" s="17" t="s">
        <v>58</v>
      </c>
      <c r="E18" s="33">
        <v>4280</v>
      </c>
      <c r="F18" s="33">
        <v>2673</v>
      </c>
      <c r="G18" s="33">
        <v>2184</v>
      </c>
      <c r="H18" s="33">
        <v>2816</v>
      </c>
      <c r="I18" s="33">
        <v>687</v>
      </c>
      <c r="J18" s="33">
        <v>4720.6670000000004</v>
      </c>
      <c r="K18" s="33">
        <v>2449.4</v>
      </c>
      <c r="L18" s="33">
        <v>2995.1350000000002</v>
      </c>
      <c r="M18" s="33">
        <v>313.18400000000003</v>
      </c>
    </row>
    <row r="19" spans="2:13" s="49" customFormat="1" ht="16.5" customHeight="1" x14ac:dyDescent="0.25">
      <c r="B19" s="74" t="s">
        <v>111</v>
      </c>
      <c r="C19" s="75"/>
      <c r="D19" s="75"/>
      <c r="E19" s="50">
        <v>356</v>
      </c>
      <c r="F19" s="50">
        <v>33</v>
      </c>
      <c r="G19" s="50">
        <v>11</v>
      </c>
      <c r="H19" s="50">
        <v>0</v>
      </c>
      <c r="I19" s="50">
        <v>0</v>
      </c>
      <c r="J19" s="50">
        <v>35.799999999999997</v>
      </c>
      <c r="K19" s="50">
        <v>5377.3310000000001</v>
      </c>
      <c r="L19" s="50">
        <v>2349.518</v>
      </c>
      <c r="M19" s="50">
        <v>1524.8710000000001</v>
      </c>
    </row>
    <row r="20" spans="2:13" s="20" customFormat="1" ht="22.5" customHeight="1" x14ac:dyDescent="0.25">
      <c r="B20" s="45" t="s">
        <v>105</v>
      </c>
      <c r="C20" s="17"/>
      <c r="D20" s="17" t="s">
        <v>106</v>
      </c>
      <c r="E20" s="33">
        <v>356</v>
      </c>
      <c r="F20" s="33">
        <v>33</v>
      </c>
      <c r="G20" s="33">
        <v>11</v>
      </c>
      <c r="H20" s="33">
        <v>0</v>
      </c>
      <c r="I20" s="33">
        <v>0</v>
      </c>
      <c r="J20" s="33">
        <v>35.799999999999997</v>
      </c>
      <c r="K20" s="33">
        <v>5377.3310000000001</v>
      </c>
      <c r="L20" s="33">
        <v>0</v>
      </c>
      <c r="M20" s="33">
        <v>13.18</v>
      </c>
    </row>
    <row r="21" spans="2:13" s="49" customFormat="1" ht="16.5" customHeight="1" x14ac:dyDescent="0.25">
      <c r="B21" s="74" t="s">
        <v>101</v>
      </c>
      <c r="C21" s="75"/>
      <c r="D21" s="75"/>
      <c r="E21" s="50">
        <v>138601</v>
      </c>
      <c r="F21" s="50">
        <v>182257</v>
      </c>
      <c r="G21" s="50">
        <v>226853</v>
      </c>
      <c r="H21" s="50">
        <v>77303</v>
      </c>
      <c r="I21" s="50">
        <v>143229</v>
      </c>
      <c r="J21" s="50">
        <v>160315.31099999999</v>
      </c>
      <c r="K21" s="50">
        <v>163539.98499999999</v>
      </c>
      <c r="L21" s="50">
        <v>137583.935</v>
      </c>
      <c r="M21" s="50">
        <v>133852.62299999999</v>
      </c>
    </row>
    <row r="22" spans="2:13" s="20" customFormat="1" ht="16.5" customHeight="1" x14ac:dyDescent="0.25">
      <c r="B22" s="45" t="s">
        <v>70</v>
      </c>
      <c r="C22" s="17"/>
      <c r="D22" s="17" t="s">
        <v>32</v>
      </c>
      <c r="E22" s="33">
        <v>16006</v>
      </c>
      <c r="F22" s="33">
        <v>25886</v>
      </c>
      <c r="G22" s="33">
        <v>68435</v>
      </c>
      <c r="H22" s="33">
        <v>20641</v>
      </c>
      <c r="I22" s="33">
        <v>25767</v>
      </c>
      <c r="J22" s="33">
        <v>43235.985999999997</v>
      </c>
      <c r="K22" s="33">
        <v>43444.446000000004</v>
      </c>
      <c r="L22" s="33">
        <v>40147.230000000003</v>
      </c>
      <c r="M22" s="33">
        <v>43295.146999999997</v>
      </c>
    </row>
    <row r="23" spans="2:13" s="20" customFormat="1" ht="22.5" customHeight="1" x14ac:dyDescent="0.25">
      <c r="B23" s="45" t="s">
        <v>71</v>
      </c>
      <c r="C23" s="17"/>
      <c r="D23" s="17" t="s">
        <v>48</v>
      </c>
      <c r="E23" s="33">
        <v>115379</v>
      </c>
      <c r="F23" s="33">
        <v>151128</v>
      </c>
      <c r="G23" s="33">
        <v>140330</v>
      </c>
      <c r="H23" s="33">
        <v>52721</v>
      </c>
      <c r="I23" s="33">
        <v>107648</v>
      </c>
      <c r="J23" s="33">
        <v>111371.586</v>
      </c>
      <c r="K23" s="33">
        <v>115842.394</v>
      </c>
      <c r="L23" s="33">
        <v>97013.176999999996</v>
      </c>
      <c r="M23" s="33">
        <v>85093.725999999995</v>
      </c>
    </row>
    <row r="24" spans="2:13" s="49" customFormat="1" ht="16.5" customHeight="1" x14ac:dyDescent="0.25">
      <c r="B24" s="74" t="s">
        <v>107</v>
      </c>
      <c r="C24" s="75"/>
      <c r="D24" s="75"/>
      <c r="E24" s="50">
        <v>0</v>
      </c>
      <c r="F24" s="50">
        <v>2120</v>
      </c>
      <c r="G24" s="50">
        <v>4528</v>
      </c>
      <c r="H24" s="50">
        <v>4703</v>
      </c>
      <c r="I24" s="50">
        <v>111</v>
      </c>
      <c r="J24" s="50">
        <v>4557.665</v>
      </c>
      <c r="K24" s="50">
        <v>7503.8389999999999</v>
      </c>
      <c r="L24" s="50">
        <v>6475.3580000000002</v>
      </c>
      <c r="M24" s="50">
        <v>9200.8119999999999</v>
      </c>
    </row>
    <row r="25" spans="2:13" s="20" customFormat="1" ht="22.5" customHeight="1" x14ac:dyDescent="0.25">
      <c r="B25" s="45" t="s">
        <v>72</v>
      </c>
      <c r="C25" s="17"/>
      <c r="D25" s="17" t="s">
        <v>39</v>
      </c>
      <c r="E25" s="33">
        <v>0</v>
      </c>
      <c r="F25" s="33">
        <v>2117</v>
      </c>
      <c r="G25" s="33">
        <v>4528</v>
      </c>
      <c r="H25" s="33">
        <v>4703</v>
      </c>
      <c r="I25" s="33">
        <v>0</v>
      </c>
      <c r="J25" s="33">
        <v>4506.8630000000003</v>
      </c>
      <c r="K25" s="33">
        <v>7503.8389999999999</v>
      </c>
      <c r="L25" s="33">
        <v>6475.3580000000002</v>
      </c>
      <c r="M25" s="33">
        <v>820.101</v>
      </c>
    </row>
    <row r="26" spans="2:13" s="49" customFormat="1" ht="16.5" customHeight="1" x14ac:dyDescent="0.25">
      <c r="B26" s="74" t="s">
        <v>129</v>
      </c>
      <c r="C26" s="75"/>
      <c r="D26" s="75"/>
      <c r="E26" s="50">
        <v>24203</v>
      </c>
      <c r="F26" s="50">
        <v>24946</v>
      </c>
      <c r="G26" s="50">
        <v>40655</v>
      </c>
      <c r="H26" s="50">
        <v>14596</v>
      </c>
      <c r="I26" s="50">
        <v>15567</v>
      </c>
      <c r="J26" s="50">
        <v>17398.351999999999</v>
      </c>
      <c r="K26" s="50">
        <v>21185.182000000001</v>
      </c>
      <c r="L26" s="50">
        <v>17639.294000000002</v>
      </c>
      <c r="M26" s="50">
        <v>16573.874</v>
      </c>
    </row>
    <row r="27" spans="2:13" s="20" customFormat="1" ht="16.5" customHeight="1" x14ac:dyDescent="0.25">
      <c r="B27" s="45" t="s">
        <v>73</v>
      </c>
      <c r="C27" s="17"/>
      <c r="D27" s="17" t="s">
        <v>38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1875.4349999999999</v>
      </c>
      <c r="K27" s="33">
        <v>7914.4470000000001</v>
      </c>
      <c r="L27" s="33">
        <v>1163.855</v>
      </c>
      <c r="M27" s="33">
        <v>6862.6540000000005</v>
      </c>
    </row>
    <row r="28" spans="2:13" s="20" customFormat="1" ht="16.5" customHeight="1" x14ac:dyDescent="0.25">
      <c r="B28" s="45" t="s">
        <v>74</v>
      </c>
      <c r="C28" s="17"/>
      <c r="D28" s="17" t="s">
        <v>43</v>
      </c>
      <c r="E28" s="33">
        <v>12298</v>
      </c>
      <c r="F28" s="33">
        <v>20435</v>
      </c>
      <c r="G28" s="33">
        <v>29065</v>
      </c>
      <c r="H28" s="33">
        <v>6523</v>
      </c>
      <c r="I28" s="33">
        <v>5211</v>
      </c>
      <c r="J28" s="33">
        <v>2913.125</v>
      </c>
      <c r="K28" s="33">
        <v>2097.3159999999998</v>
      </c>
      <c r="L28" s="33">
        <v>6169.6509999999998</v>
      </c>
      <c r="M28" s="33">
        <v>0</v>
      </c>
    </row>
    <row r="29" spans="2:13" s="20" customFormat="1" ht="22.5" customHeight="1" x14ac:dyDescent="0.25">
      <c r="B29" s="45" t="s">
        <v>75</v>
      </c>
      <c r="C29" s="17"/>
      <c r="D29" s="17" t="s">
        <v>62</v>
      </c>
      <c r="E29" s="33">
        <v>9909</v>
      </c>
      <c r="F29" s="33">
        <v>4380</v>
      </c>
      <c r="G29" s="33">
        <v>11085</v>
      </c>
      <c r="H29" s="33">
        <v>7598</v>
      </c>
      <c r="I29" s="33">
        <v>9052</v>
      </c>
      <c r="J29" s="33">
        <v>11199.866</v>
      </c>
      <c r="K29" s="33">
        <v>10205.573</v>
      </c>
      <c r="L29" s="33">
        <v>9241.0830000000005</v>
      </c>
      <c r="M29" s="33">
        <v>8441.3230000000003</v>
      </c>
    </row>
    <row r="30" spans="2:13" s="49" customFormat="1" ht="16.5" customHeight="1" x14ac:dyDescent="0.25">
      <c r="B30" s="74" t="s">
        <v>112</v>
      </c>
      <c r="C30" s="75"/>
      <c r="D30" s="75"/>
      <c r="E30" s="50">
        <v>75180</v>
      </c>
      <c r="F30" s="50">
        <v>70218</v>
      </c>
      <c r="G30" s="50">
        <v>84091</v>
      </c>
      <c r="H30" s="50">
        <v>54566</v>
      </c>
      <c r="I30" s="50">
        <v>70058</v>
      </c>
      <c r="J30" s="50">
        <v>62398.442000000003</v>
      </c>
      <c r="K30" s="50">
        <v>62217.811999999998</v>
      </c>
      <c r="L30" s="50">
        <v>48471.805999999997</v>
      </c>
      <c r="M30" s="50">
        <v>49453.644999999997</v>
      </c>
    </row>
    <row r="31" spans="2:13" s="20" customFormat="1" ht="16.5" customHeight="1" x14ac:dyDescent="0.25">
      <c r="B31" s="45" t="s">
        <v>76</v>
      </c>
      <c r="C31" s="17"/>
      <c r="D31" s="17" t="s">
        <v>31</v>
      </c>
      <c r="E31" s="33">
        <v>66205</v>
      </c>
      <c r="F31" s="33">
        <v>51382</v>
      </c>
      <c r="G31" s="33">
        <v>52831</v>
      </c>
      <c r="H31" s="33">
        <v>26192</v>
      </c>
      <c r="I31" s="33">
        <v>37386</v>
      </c>
      <c r="J31" s="33">
        <v>56485.9</v>
      </c>
      <c r="K31" s="33">
        <v>49946.8</v>
      </c>
      <c r="L31" s="33">
        <v>45979.5</v>
      </c>
      <c r="M31" s="33">
        <v>46982</v>
      </c>
    </row>
    <row r="32" spans="2:13" s="20" customFormat="1" ht="16.5" customHeight="1" x14ac:dyDescent="0.25">
      <c r="B32" s="45" t="s">
        <v>77</v>
      </c>
      <c r="C32" s="17"/>
      <c r="D32" s="17" t="s">
        <v>60</v>
      </c>
      <c r="E32" s="33">
        <v>0</v>
      </c>
      <c r="F32" s="33">
        <v>12493</v>
      </c>
      <c r="G32" s="33">
        <v>5269</v>
      </c>
      <c r="H32" s="33">
        <v>22335</v>
      </c>
      <c r="I32" s="33">
        <v>22581</v>
      </c>
      <c r="J32" s="33">
        <v>2587.866</v>
      </c>
      <c r="K32" s="33">
        <v>2673.4879999999998</v>
      </c>
      <c r="L32" s="33">
        <v>1300</v>
      </c>
      <c r="M32" s="33">
        <v>1537.405</v>
      </c>
    </row>
    <row r="33" spans="2:13" s="20" customFormat="1" ht="22.5" customHeight="1" x14ac:dyDescent="0.25">
      <c r="B33" s="45" t="s">
        <v>78</v>
      </c>
      <c r="C33" s="17"/>
      <c r="D33" s="17" t="s">
        <v>36</v>
      </c>
      <c r="E33" s="33">
        <v>27</v>
      </c>
      <c r="F33" s="33">
        <v>20</v>
      </c>
      <c r="G33" s="33">
        <v>22807</v>
      </c>
      <c r="H33" s="33">
        <v>0</v>
      </c>
      <c r="I33" s="33">
        <v>9365</v>
      </c>
      <c r="J33" s="33">
        <v>1034</v>
      </c>
      <c r="K33" s="33">
        <v>9021.1239999999998</v>
      </c>
      <c r="L33" s="33">
        <v>547.83100000000002</v>
      </c>
      <c r="M33" s="33">
        <v>0</v>
      </c>
    </row>
    <row r="34" spans="2:13" s="49" customFormat="1" ht="16.5" customHeight="1" x14ac:dyDescent="0.25">
      <c r="B34" s="74" t="s">
        <v>103</v>
      </c>
      <c r="C34" s="75"/>
      <c r="D34" s="75"/>
      <c r="E34" s="50">
        <v>11898</v>
      </c>
      <c r="F34" s="50">
        <v>10666</v>
      </c>
      <c r="G34" s="50">
        <v>15385</v>
      </c>
      <c r="H34" s="50">
        <v>11700</v>
      </c>
      <c r="I34" s="50">
        <v>15579</v>
      </c>
      <c r="J34" s="50">
        <v>13054.938</v>
      </c>
      <c r="K34" s="50">
        <v>14685.699000000001</v>
      </c>
      <c r="L34" s="50">
        <v>11091.641</v>
      </c>
      <c r="M34" s="50">
        <v>16033.523999999999</v>
      </c>
    </row>
    <row r="35" spans="2:13" s="20" customFormat="1" ht="16.5" customHeight="1" x14ac:dyDescent="0.25">
      <c r="B35" s="45" t="s">
        <v>79</v>
      </c>
      <c r="C35" s="17"/>
      <c r="D35" s="17" t="s">
        <v>37</v>
      </c>
      <c r="E35" s="33">
        <v>11898</v>
      </c>
      <c r="F35" s="33">
        <v>10652</v>
      </c>
      <c r="G35" s="33">
        <v>14781</v>
      </c>
      <c r="H35" s="33">
        <v>11700</v>
      </c>
      <c r="I35" s="33">
        <v>15579</v>
      </c>
      <c r="J35" s="33">
        <v>9243.9500000000007</v>
      </c>
      <c r="K35" s="33">
        <v>10592.721</v>
      </c>
      <c r="L35" s="33">
        <v>9095.5130000000008</v>
      </c>
      <c r="M35" s="33">
        <v>14163.674999999999</v>
      </c>
    </row>
    <row r="36" spans="2:13" s="20" customFormat="1" ht="22.5" customHeight="1" x14ac:dyDescent="0.25">
      <c r="B36" s="45" t="s">
        <v>80</v>
      </c>
      <c r="C36" s="17"/>
      <c r="D36" s="17" t="s">
        <v>42</v>
      </c>
      <c r="E36" s="33">
        <v>0</v>
      </c>
      <c r="F36" s="33">
        <v>14</v>
      </c>
      <c r="G36" s="33">
        <v>0</v>
      </c>
      <c r="H36" s="33">
        <v>0</v>
      </c>
      <c r="I36" s="33">
        <v>0</v>
      </c>
      <c r="J36" s="33">
        <v>3810.9879999999998</v>
      </c>
      <c r="K36" s="33">
        <v>4092.9780000000001</v>
      </c>
      <c r="L36" s="33">
        <v>1996.1279999999999</v>
      </c>
      <c r="M36" s="33">
        <v>1869.8489999999999</v>
      </c>
    </row>
    <row r="37" spans="2:13" s="49" customFormat="1" ht="16.5" customHeight="1" x14ac:dyDescent="0.25">
      <c r="B37" s="74" t="s">
        <v>104</v>
      </c>
      <c r="C37" s="75"/>
      <c r="D37" s="75"/>
      <c r="E37" s="50">
        <v>16774</v>
      </c>
      <c r="F37" s="50">
        <v>15612</v>
      </c>
      <c r="G37" s="50">
        <v>20093</v>
      </c>
      <c r="H37" s="50">
        <v>8782</v>
      </c>
      <c r="I37" s="50">
        <v>24023</v>
      </c>
      <c r="J37" s="50">
        <v>12098.375</v>
      </c>
      <c r="K37" s="50">
        <v>13452.133</v>
      </c>
      <c r="L37" s="50">
        <v>11544.143</v>
      </c>
      <c r="M37" s="50">
        <v>15748.016</v>
      </c>
    </row>
    <row r="38" spans="2:13" s="20" customFormat="1" ht="22.5" customHeight="1" x14ac:dyDescent="0.25">
      <c r="B38" s="45" t="s">
        <v>81</v>
      </c>
      <c r="C38" s="17"/>
      <c r="D38" s="17" t="s">
        <v>96</v>
      </c>
      <c r="E38" s="33">
        <v>9716</v>
      </c>
      <c r="F38" s="33">
        <v>9876</v>
      </c>
      <c r="G38" s="33">
        <v>10161</v>
      </c>
      <c r="H38" s="33">
        <v>7990</v>
      </c>
      <c r="I38" s="33">
        <v>20142</v>
      </c>
      <c r="J38" s="33">
        <v>7049.6019999999999</v>
      </c>
      <c r="K38" s="33">
        <v>11850.936</v>
      </c>
      <c r="L38" s="33">
        <v>10365.186</v>
      </c>
      <c r="M38" s="33">
        <v>13900.888000000001</v>
      </c>
    </row>
    <row r="39" spans="2:13" s="49" customFormat="1" ht="16.5" customHeight="1" x14ac:dyDescent="0.25">
      <c r="B39" s="74" t="s">
        <v>108</v>
      </c>
      <c r="C39" s="75"/>
      <c r="D39" s="75"/>
      <c r="E39" s="50">
        <v>19039</v>
      </c>
      <c r="F39" s="50">
        <v>20594</v>
      </c>
      <c r="G39" s="50">
        <v>30657</v>
      </c>
      <c r="H39" s="50">
        <v>16020</v>
      </c>
      <c r="I39" s="50">
        <v>20492</v>
      </c>
      <c r="J39" s="50">
        <v>15823.977000000001</v>
      </c>
      <c r="K39" s="50">
        <v>24006.768</v>
      </c>
      <c r="L39" s="50">
        <v>21742.477999999999</v>
      </c>
      <c r="M39" s="50">
        <v>16296.268</v>
      </c>
    </row>
    <row r="40" spans="2:13" s="20" customFormat="1" ht="16.5" customHeight="1" x14ac:dyDescent="0.25">
      <c r="B40" s="45" t="s">
        <v>82</v>
      </c>
      <c r="C40" s="17"/>
      <c r="D40" s="17" t="s">
        <v>45</v>
      </c>
      <c r="E40" s="33">
        <v>789</v>
      </c>
      <c r="F40" s="33">
        <v>450</v>
      </c>
      <c r="G40" s="33">
        <v>903</v>
      </c>
      <c r="H40" s="33">
        <v>585</v>
      </c>
      <c r="I40" s="33">
        <v>888</v>
      </c>
      <c r="J40" s="33">
        <v>979.85500000000002</v>
      </c>
      <c r="K40" s="33">
        <v>1560.7940000000001</v>
      </c>
      <c r="L40" s="33">
        <v>879.36199999999997</v>
      </c>
      <c r="M40" s="33">
        <v>1019.153</v>
      </c>
    </row>
    <row r="41" spans="2:13" s="20" customFormat="1" ht="16.5" customHeight="1" x14ac:dyDescent="0.25">
      <c r="B41" s="45" t="s">
        <v>83</v>
      </c>
      <c r="C41" s="17"/>
      <c r="D41" s="17" t="s">
        <v>46</v>
      </c>
      <c r="E41" s="33">
        <v>2320</v>
      </c>
      <c r="F41" s="33">
        <v>2487</v>
      </c>
      <c r="G41" s="33">
        <v>4290</v>
      </c>
      <c r="H41" s="33">
        <v>1836</v>
      </c>
      <c r="I41" s="33">
        <v>4149</v>
      </c>
      <c r="J41" s="33">
        <v>1352.886</v>
      </c>
      <c r="K41" s="33">
        <v>2185.4160000000002</v>
      </c>
      <c r="L41" s="33">
        <v>2804.6419999999998</v>
      </c>
      <c r="M41" s="33">
        <v>734.49</v>
      </c>
    </row>
    <row r="42" spans="2:13" s="34" customFormat="1" ht="22.5" customHeight="1" x14ac:dyDescent="0.25">
      <c r="B42" s="45" t="s">
        <v>84</v>
      </c>
      <c r="C42" s="17"/>
      <c r="D42" s="17" t="s">
        <v>34</v>
      </c>
      <c r="E42" s="33">
        <v>9806</v>
      </c>
      <c r="F42" s="33">
        <v>10987</v>
      </c>
      <c r="G42" s="33">
        <v>14382</v>
      </c>
      <c r="H42" s="33">
        <v>8286</v>
      </c>
      <c r="I42" s="33">
        <v>10160</v>
      </c>
      <c r="J42" s="33">
        <v>10034.536</v>
      </c>
      <c r="K42" s="33">
        <v>12694.832</v>
      </c>
      <c r="L42" s="33">
        <v>10249.065000000001</v>
      </c>
      <c r="M42" s="33">
        <v>8991.5990000000002</v>
      </c>
    </row>
    <row r="43" spans="2:13" s="56" customFormat="1" ht="22.5" customHeight="1" x14ac:dyDescent="0.25">
      <c r="B43" s="76" t="s">
        <v>127</v>
      </c>
      <c r="C43" s="76"/>
      <c r="D43" s="76"/>
      <c r="E43" s="55">
        <f>SUM(E10,E14,E19,E21,E24,E26,E30,E34,E37,E39)-SUM(E11:E13,E15:E18,E20,E22:E23,E25,E27:E29,E31:E33,E35:E36,E38,E40:E42)</f>
        <v>40639</v>
      </c>
      <c r="F43" s="55">
        <f t="shared" ref="F43:K43" si="4">SUM(F10,F14,F19,F21,F24,F26,F30,F34,F37,F39)-SUM(F11:F13,F15:F18,F20,F22:F23,F25,F27:F29,F31:F33,F35:F36,F38,F40:F42)</f>
        <v>33711</v>
      </c>
      <c r="G43" s="55">
        <f t="shared" si="4"/>
        <v>57302</v>
      </c>
      <c r="H43" s="55">
        <f t="shared" si="4"/>
        <v>21480</v>
      </c>
      <c r="I43" s="55">
        <f t="shared" si="4"/>
        <v>29439</v>
      </c>
      <c r="J43" s="55">
        <f t="shared" si="4"/>
        <v>28947.954999999958</v>
      </c>
      <c r="K43" s="55">
        <f t="shared" si="4"/>
        <v>23400.936999999918</v>
      </c>
      <c r="L43" s="55">
        <f>IF(ISNUMBER(L9),SUM(L10,L14,L19,L21,L24,L26,L30,L34,L37,L39)-SUM(L11:L13,L15:L18,L20,L22:L23,L25,L27:L29,L31:L33,L35:L36,L38,L40:L42),"…")</f>
        <v>21280.135999999882</v>
      </c>
      <c r="M43" s="55">
        <f>IF(ISNUMBER(M9),SUM(M10,M14,M19,M21,M24,M26,M30,M34,M37,M39)-SUM(M11:M13,M15:M18,M20,M22:M23,M25,M27:M29,M31:M33,M35:M36,M38,M40:M42),"…")</f>
        <v>37772.078000000009</v>
      </c>
    </row>
    <row r="44" spans="2:13" s="10" customFormat="1" ht="22.5" customHeight="1" x14ac:dyDescent="0.25">
      <c r="B44" s="13" t="s">
        <v>98</v>
      </c>
      <c r="C44" s="13"/>
      <c r="E44" s="39">
        <v>73954</v>
      </c>
      <c r="F44" s="39">
        <v>74618</v>
      </c>
      <c r="G44" s="39">
        <v>127003</v>
      </c>
      <c r="H44" s="39">
        <v>47667</v>
      </c>
      <c r="I44" s="39">
        <v>64222</v>
      </c>
      <c r="J44" s="39">
        <v>57419.892999999989</v>
      </c>
      <c r="K44" s="39">
        <v>88468.056000000011</v>
      </c>
      <c r="L44" s="39">
        <v>59188.244000000006</v>
      </c>
      <c r="M44" s="39">
        <v>53836.165000000023</v>
      </c>
    </row>
    <row r="45" spans="2:13" s="49" customFormat="1" ht="16.5" customHeight="1" x14ac:dyDescent="0.25">
      <c r="B45" s="74" t="s">
        <v>99</v>
      </c>
      <c r="C45" s="75"/>
      <c r="D45" s="75"/>
      <c r="E45" s="50">
        <v>2305</v>
      </c>
      <c r="F45" s="50">
        <v>3357</v>
      </c>
      <c r="G45" s="50">
        <v>4163</v>
      </c>
      <c r="H45" s="50">
        <v>209</v>
      </c>
      <c r="I45" s="50">
        <v>2826</v>
      </c>
      <c r="J45" s="50">
        <v>1121.856</v>
      </c>
      <c r="K45" s="50">
        <v>782.31100000000004</v>
      </c>
      <c r="L45" s="50">
        <v>314.10399999999998</v>
      </c>
      <c r="M45" s="50">
        <v>323.3</v>
      </c>
    </row>
    <row r="46" spans="2:13" s="20" customFormat="1" ht="22.5" customHeight="1" x14ac:dyDescent="0.25">
      <c r="B46" s="45" t="s">
        <v>85</v>
      </c>
      <c r="C46" s="17"/>
      <c r="D46" s="17" t="s">
        <v>51</v>
      </c>
      <c r="E46" s="33">
        <v>2028</v>
      </c>
      <c r="F46" s="33">
        <v>834</v>
      </c>
      <c r="G46" s="33">
        <v>1973</v>
      </c>
      <c r="H46" s="33">
        <v>84</v>
      </c>
      <c r="I46" s="33">
        <v>2615</v>
      </c>
      <c r="J46" s="33">
        <v>1010.8</v>
      </c>
      <c r="K46" s="33">
        <v>653.952</v>
      </c>
      <c r="L46" s="33">
        <v>260</v>
      </c>
      <c r="M46" s="33">
        <v>323.3</v>
      </c>
    </row>
    <row r="47" spans="2:13" s="49" customFormat="1" ht="16.5" customHeight="1" x14ac:dyDescent="0.25">
      <c r="B47" s="74" t="s">
        <v>100</v>
      </c>
      <c r="C47" s="75"/>
      <c r="D47" s="75"/>
      <c r="E47" s="50">
        <v>6060</v>
      </c>
      <c r="F47" s="50">
        <v>6239</v>
      </c>
      <c r="G47" s="50">
        <v>13381</v>
      </c>
      <c r="H47" s="50">
        <v>6324</v>
      </c>
      <c r="I47" s="50">
        <v>6216</v>
      </c>
      <c r="J47" s="50">
        <v>7910.97</v>
      </c>
      <c r="K47" s="50">
        <v>7604.759</v>
      </c>
      <c r="L47" s="50">
        <v>9746.9220000000005</v>
      </c>
      <c r="M47" s="50">
        <v>8050.402</v>
      </c>
    </row>
    <row r="48" spans="2:13" s="20" customFormat="1" ht="16.5" customHeight="1" x14ac:dyDescent="0.25">
      <c r="B48" s="44" t="s">
        <v>67</v>
      </c>
      <c r="C48" s="17"/>
      <c r="D48" s="17" t="s">
        <v>47</v>
      </c>
      <c r="E48" s="33">
        <v>877</v>
      </c>
      <c r="F48" s="33">
        <v>850</v>
      </c>
      <c r="G48" s="33">
        <v>1265</v>
      </c>
      <c r="H48" s="33">
        <v>1073</v>
      </c>
      <c r="I48" s="33">
        <v>1038</v>
      </c>
      <c r="J48" s="33">
        <v>2005.837</v>
      </c>
      <c r="K48" s="33">
        <v>1190.203</v>
      </c>
      <c r="L48" s="33">
        <v>4550.1350000000002</v>
      </c>
      <c r="M48" s="33">
        <v>2307.7860000000001</v>
      </c>
    </row>
    <row r="49" spans="2:13" s="20" customFormat="1" ht="16.5" customHeight="1" x14ac:dyDescent="0.25">
      <c r="B49" s="44" t="s">
        <v>86</v>
      </c>
      <c r="C49" s="17"/>
      <c r="D49" s="17" t="s">
        <v>56</v>
      </c>
      <c r="E49" s="33">
        <v>906</v>
      </c>
      <c r="F49" s="33">
        <v>1504</v>
      </c>
      <c r="G49" s="33">
        <v>2666</v>
      </c>
      <c r="H49" s="33">
        <v>1115</v>
      </c>
      <c r="I49" s="33">
        <v>1330</v>
      </c>
      <c r="J49" s="33">
        <v>1201.18</v>
      </c>
      <c r="K49" s="33">
        <v>990.16499999999996</v>
      </c>
      <c r="L49" s="33">
        <v>1122.403</v>
      </c>
      <c r="M49" s="33">
        <v>2645.0410000000002</v>
      </c>
    </row>
    <row r="50" spans="2:13" s="20" customFormat="1" ht="16.5" customHeight="1" x14ac:dyDescent="0.25">
      <c r="B50" s="44" t="s">
        <v>87</v>
      </c>
      <c r="C50" s="17"/>
      <c r="D50" s="17" t="s">
        <v>54</v>
      </c>
      <c r="E50" s="33">
        <v>754</v>
      </c>
      <c r="F50" s="33">
        <v>1094</v>
      </c>
      <c r="G50" s="33">
        <v>2371</v>
      </c>
      <c r="H50" s="33">
        <v>780</v>
      </c>
      <c r="I50" s="33">
        <v>570</v>
      </c>
      <c r="J50" s="33">
        <v>511.99700000000001</v>
      </c>
      <c r="K50" s="33">
        <v>1262.0340000000001</v>
      </c>
      <c r="L50" s="33">
        <v>694.91</v>
      </c>
      <c r="M50" s="33">
        <v>216.22</v>
      </c>
    </row>
    <row r="51" spans="2:13" s="20" customFormat="1" ht="22.5" customHeight="1" x14ac:dyDescent="0.25">
      <c r="B51" s="44" t="s">
        <v>88</v>
      </c>
      <c r="C51" s="17"/>
      <c r="D51" s="17" t="s">
        <v>52</v>
      </c>
      <c r="E51" s="33">
        <v>1455</v>
      </c>
      <c r="F51" s="33">
        <v>1680</v>
      </c>
      <c r="G51" s="33">
        <v>3704</v>
      </c>
      <c r="H51" s="33">
        <v>2193</v>
      </c>
      <c r="I51" s="33">
        <v>1893</v>
      </c>
      <c r="J51" s="33">
        <v>1723.569</v>
      </c>
      <c r="K51" s="33">
        <v>1864.508</v>
      </c>
      <c r="L51" s="33">
        <v>1779.212</v>
      </c>
      <c r="M51" s="33">
        <v>1353.2860000000001</v>
      </c>
    </row>
    <row r="52" spans="2:13" s="49" customFormat="1" ht="22.5" customHeight="1" x14ac:dyDescent="0.25">
      <c r="B52" s="74" t="s">
        <v>111</v>
      </c>
      <c r="C52" s="75"/>
      <c r="D52" s="75"/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</row>
    <row r="53" spans="2:13" s="49" customFormat="1" ht="16.5" customHeight="1" x14ac:dyDescent="0.25">
      <c r="B53" s="74" t="s">
        <v>101</v>
      </c>
      <c r="C53" s="75"/>
      <c r="D53" s="75"/>
      <c r="E53" s="50">
        <v>16927</v>
      </c>
      <c r="F53" s="50">
        <v>8495</v>
      </c>
      <c r="G53" s="50">
        <v>20094</v>
      </c>
      <c r="H53" s="50">
        <v>59</v>
      </c>
      <c r="I53" s="50">
        <v>239</v>
      </c>
      <c r="J53" s="50">
        <v>113.09099999999999</v>
      </c>
      <c r="K53" s="50">
        <v>2477.922</v>
      </c>
      <c r="L53" s="50">
        <v>2256.3589999999999</v>
      </c>
      <c r="M53" s="50">
        <v>2316.6039999999998</v>
      </c>
    </row>
    <row r="54" spans="2:13" s="20" customFormat="1" ht="22.5" customHeight="1" x14ac:dyDescent="0.25">
      <c r="B54" s="45" t="s">
        <v>70</v>
      </c>
      <c r="C54" s="17"/>
      <c r="D54" s="17" t="s">
        <v>32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2393.777</v>
      </c>
      <c r="L54" s="33">
        <v>2231.41</v>
      </c>
      <c r="M54" s="33">
        <v>1961.2950000000001</v>
      </c>
    </row>
    <row r="55" spans="2:13" s="49" customFormat="1" ht="16.5" customHeight="1" x14ac:dyDescent="0.25">
      <c r="B55" s="74" t="s">
        <v>107</v>
      </c>
      <c r="C55" s="75"/>
      <c r="D55" s="75"/>
      <c r="E55" s="50">
        <v>5745</v>
      </c>
      <c r="F55" s="50">
        <v>9147</v>
      </c>
      <c r="G55" s="50">
        <v>10731</v>
      </c>
      <c r="H55" s="50">
        <v>2589</v>
      </c>
      <c r="I55" s="50">
        <v>10735</v>
      </c>
      <c r="J55" s="50">
        <v>9469.0720000000001</v>
      </c>
      <c r="K55" s="50">
        <v>9914.9369999999999</v>
      </c>
      <c r="L55" s="50">
        <v>12769.1</v>
      </c>
      <c r="M55" s="50">
        <v>9665.7610000000004</v>
      </c>
    </row>
    <row r="56" spans="2:13" s="20" customFormat="1" ht="16.5" customHeight="1" x14ac:dyDescent="0.25">
      <c r="B56" s="44" t="s">
        <v>72</v>
      </c>
      <c r="C56" s="17"/>
      <c r="D56" s="17" t="s">
        <v>39</v>
      </c>
      <c r="E56" s="33">
        <v>5745</v>
      </c>
      <c r="F56" s="33">
        <v>6051</v>
      </c>
      <c r="G56" s="33">
        <v>9437</v>
      </c>
      <c r="H56" s="33">
        <v>2589</v>
      </c>
      <c r="I56" s="33">
        <v>9594</v>
      </c>
      <c r="J56" s="33">
        <v>8385.6419999999998</v>
      </c>
      <c r="K56" s="33">
        <v>8088.2269999999999</v>
      </c>
      <c r="L56" s="33">
        <v>9787.65</v>
      </c>
      <c r="M56" s="33">
        <v>4690.6019999999999</v>
      </c>
    </row>
    <row r="57" spans="2:13" s="20" customFormat="1" ht="22.5" customHeight="1" x14ac:dyDescent="0.25">
      <c r="B57" s="45" t="s">
        <v>89</v>
      </c>
      <c r="C57" s="17"/>
      <c r="D57" s="17" t="s">
        <v>61</v>
      </c>
      <c r="E57" s="33">
        <v>0</v>
      </c>
      <c r="F57" s="33">
        <v>1202</v>
      </c>
      <c r="G57" s="33">
        <v>1139</v>
      </c>
      <c r="H57" s="33">
        <v>0</v>
      </c>
      <c r="I57" s="33">
        <v>1115</v>
      </c>
      <c r="J57" s="33">
        <v>1062.95</v>
      </c>
      <c r="K57" s="33">
        <v>1801.65</v>
      </c>
      <c r="L57" s="33">
        <v>2981.45</v>
      </c>
      <c r="M57" s="33">
        <v>0</v>
      </c>
    </row>
    <row r="58" spans="2:13" s="49" customFormat="1" ht="16.5" customHeight="1" x14ac:dyDescent="0.25">
      <c r="B58" s="74" t="s">
        <v>129</v>
      </c>
      <c r="C58" s="75"/>
      <c r="D58" s="75"/>
      <c r="E58" s="50">
        <v>7077</v>
      </c>
      <c r="F58" s="50">
        <v>1713</v>
      </c>
      <c r="G58" s="50">
        <v>4981</v>
      </c>
      <c r="H58" s="50">
        <v>2461</v>
      </c>
      <c r="I58" s="50">
        <v>2637</v>
      </c>
      <c r="J58" s="50">
        <v>2584.069</v>
      </c>
      <c r="K58" s="50">
        <v>315.358</v>
      </c>
      <c r="L58" s="50">
        <v>441.30700000000002</v>
      </c>
      <c r="M58" s="50">
        <v>415.97800000000001</v>
      </c>
    </row>
    <row r="59" spans="2:13" s="20" customFormat="1" ht="22.5" customHeight="1" x14ac:dyDescent="0.25">
      <c r="B59" s="45" t="s">
        <v>75</v>
      </c>
      <c r="C59" s="17"/>
      <c r="D59" s="17" t="s">
        <v>62</v>
      </c>
      <c r="E59" s="33">
        <v>178</v>
      </c>
      <c r="F59" s="33">
        <v>87</v>
      </c>
      <c r="G59" s="33">
        <v>15</v>
      </c>
      <c r="H59" s="33">
        <v>0</v>
      </c>
      <c r="I59" s="33">
        <v>0</v>
      </c>
      <c r="J59" s="33">
        <v>0</v>
      </c>
      <c r="K59" s="33">
        <v>0</v>
      </c>
      <c r="L59" s="33">
        <v>15.217000000000001</v>
      </c>
      <c r="M59" s="33">
        <v>2.11</v>
      </c>
    </row>
    <row r="60" spans="2:13" s="49" customFormat="1" ht="16.5" customHeight="1" x14ac:dyDescent="0.25">
      <c r="B60" s="74" t="s">
        <v>102</v>
      </c>
      <c r="C60" s="75"/>
      <c r="D60" s="75"/>
      <c r="E60" s="50">
        <v>9202</v>
      </c>
      <c r="F60" s="50">
        <v>4111</v>
      </c>
      <c r="G60" s="50">
        <v>14941</v>
      </c>
      <c r="H60" s="50">
        <v>13396</v>
      </c>
      <c r="I60" s="50">
        <v>12664</v>
      </c>
      <c r="J60" s="50">
        <v>14666.246999999999</v>
      </c>
      <c r="K60" s="50">
        <v>40028.544000000002</v>
      </c>
      <c r="L60" s="50">
        <v>14825.608</v>
      </c>
      <c r="M60" s="50">
        <v>12103.387000000001</v>
      </c>
    </row>
    <row r="61" spans="2:13" s="20" customFormat="1" ht="16.5" customHeight="1" x14ac:dyDescent="0.25">
      <c r="B61" s="44" t="s">
        <v>78</v>
      </c>
      <c r="C61" s="17"/>
      <c r="D61" s="17" t="s">
        <v>36</v>
      </c>
      <c r="E61" s="33">
        <v>9149</v>
      </c>
      <c r="F61" s="33">
        <v>3895</v>
      </c>
      <c r="G61" s="33">
        <v>10405</v>
      </c>
      <c r="H61" s="33">
        <v>1809</v>
      </c>
      <c r="I61" s="33">
        <v>11067</v>
      </c>
      <c r="J61" s="33">
        <v>14663.16</v>
      </c>
      <c r="K61" s="33">
        <v>39937.498</v>
      </c>
      <c r="L61" s="33">
        <v>14825.608</v>
      </c>
      <c r="M61" s="33">
        <v>11847.758</v>
      </c>
    </row>
    <row r="62" spans="2:13" s="20" customFormat="1" ht="22.5" customHeight="1" x14ac:dyDescent="0.25">
      <c r="B62" s="45" t="s">
        <v>90</v>
      </c>
      <c r="C62" s="17"/>
      <c r="D62" s="17" t="s">
        <v>53</v>
      </c>
      <c r="E62" s="33">
        <v>0</v>
      </c>
      <c r="F62" s="33">
        <v>0</v>
      </c>
      <c r="G62" s="33">
        <v>0</v>
      </c>
      <c r="H62" s="33">
        <v>16</v>
      </c>
      <c r="I62" s="33">
        <v>1437</v>
      </c>
      <c r="J62" s="33">
        <v>0</v>
      </c>
      <c r="K62" s="33">
        <v>23.677</v>
      </c>
      <c r="L62" s="33">
        <v>0</v>
      </c>
      <c r="M62" s="33">
        <v>0</v>
      </c>
    </row>
    <row r="63" spans="2:13" s="49" customFormat="1" ht="23.25" customHeight="1" x14ac:dyDescent="0.25">
      <c r="B63" s="74" t="s">
        <v>103</v>
      </c>
      <c r="C63" s="75"/>
      <c r="D63" s="75"/>
      <c r="E63" s="50">
        <v>0</v>
      </c>
      <c r="F63" s="50">
        <v>0</v>
      </c>
      <c r="G63" s="50">
        <v>21</v>
      </c>
      <c r="H63" s="50">
        <v>0</v>
      </c>
      <c r="I63" s="50">
        <v>0</v>
      </c>
      <c r="J63" s="50">
        <v>0</v>
      </c>
      <c r="K63" s="50">
        <v>1.383</v>
      </c>
      <c r="L63" s="50">
        <v>0</v>
      </c>
      <c r="M63" s="50">
        <v>0</v>
      </c>
    </row>
    <row r="64" spans="2:13" s="49" customFormat="1" ht="16.5" customHeight="1" x14ac:dyDescent="0.25">
      <c r="B64" s="74" t="s">
        <v>104</v>
      </c>
      <c r="C64" s="75"/>
      <c r="D64" s="75"/>
      <c r="E64" s="50">
        <v>10687</v>
      </c>
      <c r="F64" s="50">
        <v>12318</v>
      </c>
      <c r="G64" s="50">
        <v>20335</v>
      </c>
      <c r="H64" s="50">
        <v>5666</v>
      </c>
      <c r="I64" s="50">
        <v>12740</v>
      </c>
      <c r="J64" s="50">
        <v>6497.3789999999999</v>
      </c>
      <c r="K64" s="50">
        <v>4414.1049999999996</v>
      </c>
      <c r="L64" s="50">
        <v>2394.2930000000001</v>
      </c>
      <c r="M64" s="50">
        <v>3363.0120000000002</v>
      </c>
    </row>
    <row r="65" spans="2:13" s="20" customFormat="1" ht="16.5" customHeight="1" x14ac:dyDescent="0.25">
      <c r="B65" s="44" t="s">
        <v>81</v>
      </c>
      <c r="C65" s="17"/>
      <c r="D65" s="17" t="s">
        <v>96</v>
      </c>
      <c r="E65" s="33">
        <v>851</v>
      </c>
      <c r="F65" s="33">
        <v>1312</v>
      </c>
      <c r="G65" s="33">
        <v>7906</v>
      </c>
      <c r="H65" s="33">
        <v>878</v>
      </c>
      <c r="I65" s="33">
        <v>803</v>
      </c>
      <c r="J65" s="33">
        <v>1128.318</v>
      </c>
      <c r="K65" s="33">
        <v>714.14200000000005</v>
      </c>
      <c r="L65" s="33">
        <v>647.20000000000005</v>
      </c>
      <c r="M65" s="33">
        <v>828.00599999999997</v>
      </c>
    </row>
    <row r="66" spans="2:13" s="20" customFormat="1" ht="22.5" customHeight="1" x14ac:dyDescent="0.25">
      <c r="B66" s="45" t="s">
        <v>91</v>
      </c>
      <c r="C66" s="17"/>
      <c r="D66" s="17" t="s">
        <v>57</v>
      </c>
      <c r="E66" s="33">
        <v>1782</v>
      </c>
      <c r="F66" s="33">
        <v>2249</v>
      </c>
      <c r="G66" s="33">
        <v>2302</v>
      </c>
      <c r="H66" s="33">
        <v>1003</v>
      </c>
      <c r="I66" s="33">
        <v>1070</v>
      </c>
      <c r="J66" s="33">
        <v>1606.3820000000001</v>
      </c>
      <c r="K66" s="33">
        <v>2116.0500000000002</v>
      </c>
      <c r="L66" s="33">
        <v>285.24</v>
      </c>
      <c r="M66" s="33">
        <v>1057.675</v>
      </c>
    </row>
    <row r="67" spans="2:13" s="49" customFormat="1" ht="16.5" customHeight="1" x14ac:dyDescent="0.25">
      <c r="B67" s="74" t="s">
        <v>108</v>
      </c>
      <c r="C67" s="75"/>
      <c r="D67" s="75"/>
      <c r="E67" s="50">
        <v>15951</v>
      </c>
      <c r="F67" s="50">
        <v>29238</v>
      </c>
      <c r="G67" s="50">
        <v>38356</v>
      </c>
      <c r="H67" s="50">
        <v>16963</v>
      </c>
      <c r="I67" s="50">
        <v>16165</v>
      </c>
      <c r="J67" s="50">
        <v>15057.209000000001</v>
      </c>
      <c r="K67" s="50">
        <v>22928.737000000001</v>
      </c>
      <c r="L67" s="50">
        <v>16440.550999999999</v>
      </c>
      <c r="M67" s="50">
        <v>17597.721000000001</v>
      </c>
    </row>
    <row r="68" spans="2:13" s="20" customFormat="1" ht="16.5" customHeight="1" x14ac:dyDescent="0.25">
      <c r="B68" s="44" t="s">
        <v>92</v>
      </c>
      <c r="C68" s="17"/>
      <c r="D68" s="17" t="s">
        <v>55</v>
      </c>
      <c r="E68" s="33">
        <v>422</v>
      </c>
      <c r="F68" s="33">
        <v>749</v>
      </c>
      <c r="G68" s="33">
        <v>1107</v>
      </c>
      <c r="H68" s="33">
        <v>552</v>
      </c>
      <c r="I68" s="33">
        <v>624</v>
      </c>
      <c r="J68" s="33">
        <v>748.78599999999994</v>
      </c>
      <c r="K68" s="33">
        <v>1189.174</v>
      </c>
      <c r="L68" s="33">
        <v>187.92500000000001</v>
      </c>
      <c r="M68" s="33">
        <v>676.83500000000004</v>
      </c>
    </row>
    <row r="69" spans="2:13" s="20" customFormat="1" ht="16.5" customHeight="1" x14ac:dyDescent="0.25">
      <c r="B69" s="44" t="s">
        <v>93</v>
      </c>
      <c r="C69" s="17"/>
      <c r="D69" s="17" t="s">
        <v>50</v>
      </c>
      <c r="E69" s="33">
        <v>4181</v>
      </c>
      <c r="F69" s="33">
        <v>7234</v>
      </c>
      <c r="G69" s="33">
        <v>6032</v>
      </c>
      <c r="H69" s="33">
        <v>2454</v>
      </c>
      <c r="I69" s="33">
        <v>2613</v>
      </c>
      <c r="J69" s="33">
        <v>1334.952</v>
      </c>
      <c r="K69" s="33">
        <v>2630.5929999999998</v>
      </c>
      <c r="L69" s="33">
        <v>1874.144</v>
      </c>
      <c r="M69" s="33">
        <v>3955.857</v>
      </c>
    </row>
    <row r="70" spans="2:13" s="20" customFormat="1" ht="16.5" customHeight="1" x14ac:dyDescent="0.25">
      <c r="B70" s="44" t="s">
        <v>94</v>
      </c>
      <c r="C70" s="17"/>
      <c r="D70" s="17" t="s">
        <v>49</v>
      </c>
      <c r="E70" s="33">
        <v>45</v>
      </c>
      <c r="F70" s="33">
        <v>4700</v>
      </c>
      <c r="G70" s="33">
        <v>4647</v>
      </c>
      <c r="H70" s="33">
        <v>1456</v>
      </c>
      <c r="I70" s="33">
        <v>1161</v>
      </c>
      <c r="J70" s="33">
        <v>337.71300000000002</v>
      </c>
      <c r="K70" s="33">
        <v>3525.1979999999999</v>
      </c>
      <c r="L70" s="33">
        <v>2543.0160000000001</v>
      </c>
      <c r="M70" s="33">
        <v>795.99300000000005</v>
      </c>
    </row>
    <row r="71" spans="2:13" s="20" customFormat="1" ht="16.5" customHeight="1" x14ac:dyDescent="0.25">
      <c r="B71" s="44" t="s">
        <v>83</v>
      </c>
      <c r="C71" s="17"/>
      <c r="D71" s="17" t="s">
        <v>46</v>
      </c>
      <c r="E71" s="33">
        <v>706</v>
      </c>
      <c r="F71" s="33">
        <v>785</v>
      </c>
      <c r="G71" s="33">
        <v>3178</v>
      </c>
      <c r="H71" s="33">
        <v>953</v>
      </c>
      <c r="I71" s="33">
        <v>1318</v>
      </c>
      <c r="J71" s="33">
        <v>479.91199999999998</v>
      </c>
      <c r="K71" s="33">
        <v>1147.171</v>
      </c>
      <c r="L71" s="33">
        <v>852.45399999999995</v>
      </c>
      <c r="M71" s="33">
        <v>651.12199999999996</v>
      </c>
    </row>
    <row r="72" spans="2:13" s="20" customFormat="1" ht="16.5" customHeight="1" x14ac:dyDescent="0.25">
      <c r="B72" s="44" t="s">
        <v>84</v>
      </c>
      <c r="C72" s="17"/>
      <c r="D72" s="17" t="s">
        <v>34</v>
      </c>
      <c r="E72" s="33">
        <v>7878</v>
      </c>
      <c r="F72" s="33">
        <v>11568</v>
      </c>
      <c r="G72" s="33">
        <v>16968</v>
      </c>
      <c r="H72" s="33">
        <v>8474</v>
      </c>
      <c r="I72" s="33">
        <v>8242</v>
      </c>
      <c r="J72" s="33">
        <v>8618.143</v>
      </c>
      <c r="K72" s="33">
        <v>10016.897999999999</v>
      </c>
      <c r="L72" s="33">
        <v>8427.5720000000001</v>
      </c>
      <c r="M72" s="33">
        <v>8985.4719999999998</v>
      </c>
    </row>
    <row r="73" spans="2:13" s="34" customFormat="1" ht="22.5" customHeight="1" x14ac:dyDescent="0.25">
      <c r="B73" s="44" t="s">
        <v>95</v>
      </c>
      <c r="C73" s="17"/>
      <c r="D73" s="17" t="s">
        <v>59</v>
      </c>
      <c r="E73" s="33">
        <v>837</v>
      </c>
      <c r="F73" s="33">
        <v>964</v>
      </c>
      <c r="G73" s="33">
        <v>1591</v>
      </c>
      <c r="H73" s="33">
        <v>644</v>
      </c>
      <c r="I73" s="33">
        <v>672</v>
      </c>
      <c r="J73" s="33">
        <v>705.01700000000005</v>
      </c>
      <c r="K73" s="33">
        <v>1252.2</v>
      </c>
      <c r="L73" s="33">
        <v>781.28099999999995</v>
      </c>
      <c r="M73" s="33">
        <v>278.536</v>
      </c>
    </row>
    <row r="74" spans="2:13" s="56" customFormat="1" ht="22.5" customHeight="1" x14ac:dyDescent="0.25">
      <c r="B74" s="76" t="s">
        <v>127</v>
      </c>
      <c r="C74" s="76"/>
      <c r="D74" s="76"/>
      <c r="E74" s="55">
        <f t="shared" ref="E74:M74" si="5">SUM(E45,E47,E52,E53,E55,E58,E60,E63,E64,E67)-SUM(E46,E48:E51,E54,E56:E57,E59,E61:E62,E65:E66,E68:E73)</f>
        <v>36160</v>
      </c>
      <c r="F74" s="55">
        <f t="shared" si="5"/>
        <v>27860</v>
      </c>
      <c r="G74" s="55">
        <f t="shared" si="5"/>
        <v>50297</v>
      </c>
      <c r="H74" s="55">
        <f t="shared" si="5"/>
        <v>21594</v>
      </c>
      <c r="I74" s="55">
        <f t="shared" si="5"/>
        <v>17060</v>
      </c>
      <c r="J74" s="55">
        <f t="shared" si="5"/>
        <v>11895.535000000003</v>
      </c>
      <c r="K74" s="55">
        <f t="shared" si="5"/>
        <v>7670.939000000013</v>
      </c>
      <c r="L74" s="55">
        <f t="shared" ref="L74" si="6">SUM(L45,L47,L52,L53,L55,L58,L60,L63,L64,L67)-SUM(L46,L48:L51,L54,L56:L57,L59,L61:L62,L65:L66,L68:L73)</f>
        <v>5341.416999999994</v>
      </c>
      <c r="M74" s="55">
        <f t="shared" si="5"/>
        <v>11259.271000000008</v>
      </c>
    </row>
    <row r="75" spans="2:13" s="6" customFormat="1" ht="22.5" customHeight="1" x14ac:dyDescent="0.25">
      <c r="B75" s="77" t="s">
        <v>27</v>
      </c>
      <c r="C75" s="77"/>
      <c r="D75" s="78"/>
      <c r="E75" s="35">
        <f t="shared" ref="E75:K75" si="7">SUM(E9,E44)</f>
        <v>430464</v>
      </c>
      <c r="F75" s="35">
        <f t="shared" si="7"/>
        <v>442725</v>
      </c>
      <c r="G75" s="35">
        <f t="shared" si="7"/>
        <v>600639</v>
      </c>
      <c r="H75" s="35">
        <f t="shared" si="7"/>
        <v>286172</v>
      </c>
      <c r="I75" s="35">
        <f t="shared" si="7"/>
        <v>411643</v>
      </c>
      <c r="J75" s="35">
        <f t="shared" si="7"/>
        <v>413910.06200000003</v>
      </c>
      <c r="K75" s="35">
        <f t="shared" si="7"/>
        <v>459907.70500000007</v>
      </c>
      <c r="L75" s="35">
        <f>IF(L9="…","…",SUM(L9,L44))</f>
        <v>361622.08400000003</v>
      </c>
      <c r="M75" s="35">
        <f>IF(M9="…","…",SUM(M9,M44))</f>
        <v>353672.66200000013</v>
      </c>
    </row>
    <row r="76" spans="2:13" s="36" customFormat="1" ht="6.75" customHeight="1" x14ac:dyDescent="0.25"/>
    <row r="77" spans="2:13" s="36" customFormat="1" ht="23.25" customHeight="1" x14ac:dyDescent="0.25">
      <c r="B77" s="79" t="s">
        <v>128</v>
      </c>
      <c r="C77" s="80"/>
      <c r="D77" s="81"/>
      <c r="E77" s="81"/>
      <c r="F77" s="81"/>
      <c r="G77" s="81"/>
      <c r="H77" s="81"/>
      <c r="I77" s="81"/>
      <c r="J77" s="81"/>
      <c r="K77" s="81"/>
      <c r="L77" s="81"/>
      <c r="M77" s="82"/>
    </row>
    <row r="78" spans="2:13" s="31" customFormat="1" ht="6.75" customHeight="1" thickBot="1" x14ac:dyDescent="0.25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</row>
    <row r="79" spans="2:13" s="20" customFormat="1" ht="16.5" customHeight="1" x14ac:dyDescent="0.25">
      <c r="B79" s="17"/>
      <c r="C79" s="17"/>
      <c r="D79" s="17"/>
      <c r="E79" s="33"/>
      <c r="F79" s="33"/>
      <c r="G79" s="33"/>
      <c r="H79" s="33"/>
      <c r="I79" s="33"/>
      <c r="J79" s="33"/>
      <c r="K79" s="33"/>
      <c r="L79" s="33"/>
      <c r="M79" s="33"/>
    </row>
    <row r="80" spans="2:13" s="20" customFormat="1" ht="16.5" customHeight="1" x14ac:dyDescent="0.25">
      <c r="B80" s="17"/>
      <c r="C80" s="17"/>
      <c r="D80" s="17"/>
      <c r="E80" s="33"/>
      <c r="F80" s="33"/>
      <c r="G80" s="33"/>
      <c r="H80" s="33"/>
      <c r="I80" s="33"/>
      <c r="J80" s="33"/>
      <c r="K80" s="33"/>
      <c r="L80" s="33"/>
      <c r="M80" s="33"/>
    </row>
    <row r="81" spans="2:13" s="20" customFormat="1" ht="16.5" customHeight="1" x14ac:dyDescent="0.25">
      <c r="B81" s="17"/>
      <c r="C81" s="17"/>
      <c r="D81" s="17"/>
      <c r="E81" s="33"/>
      <c r="F81" s="33"/>
      <c r="G81" s="33"/>
      <c r="H81" s="33"/>
      <c r="I81" s="33"/>
      <c r="J81" s="33"/>
      <c r="K81" s="33"/>
      <c r="L81" s="33"/>
      <c r="M81" s="33"/>
    </row>
    <row r="82" spans="2:13" s="20" customFormat="1" ht="16.5" customHeight="1" x14ac:dyDescent="0.25">
      <c r="B82" s="17"/>
      <c r="C82" s="17"/>
      <c r="D82" s="17"/>
      <c r="E82" s="33"/>
      <c r="F82" s="33"/>
      <c r="G82" s="33"/>
      <c r="H82" s="33"/>
      <c r="I82" s="33"/>
      <c r="J82" s="33"/>
      <c r="K82" s="33"/>
      <c r="L82" s="33"/>
      <c r="M82" s="33"/>
    </row>
    <row r="83" spans="2:13" s="20" customFormat="1" ht="16.5" customHeight="1" x14ac:dyDescent="0.25">
      <c r="B83" s="17"/>
      <c r="C83" s="17"/>
      <c r="D83" s="17"/>
      <c r="E83" s="33"/>
      <c r="F83" s="33"/>
      <c r="G83" s="33"/>
      <c r="H83" s="33"/>
      <c r="I83" s="33"/>
      <c r="J83" s="33"/>
      <c r="K83" s="33"/>
      <c r="L83" s="33"/>
      <c r="M83" s="33"/>
    </row>
    <row r="84" spans="2:13" s="20" customFormat="1" ht="16.5" customHeight="1" x14ac:dyDescent="0.25">
      <c r="B84" s="17"/>
      <c r="C84" s="17"/>
      <c r="D84" s="17"/>
      <c r="E84" s="33"/>
      <c r="F84" s="33"/>
      <c r="G84" s="33"/>
      <c r="H84" s="33"/>
      <c r="I84" s="33"/>
      <c r="J84" s="33"/>
      <c r="K84" s="33"/>
      <c r="L84" s="33"/>
      <c r="M84" s="33"/>
    </row>
    <row r="85" spans="2:13" s="20" customFormat="1" ht="16.5" customHeight="1" x14ac:dyDescent="0.25">
      <c r="B85" s="17"/>
      <c r="C85" s="17"/>
      <c r="D85" s="17"/>
      <c r="E85" s="33"/>
      <c r="F85" s="33"/>
      <c r="G85" s="33"/>
      <c r="H85" s="33"/>
      <c r="I85" s="33"/>
      <c r="J85" s="33"/>
      <c r="K85" s="33"/>
      <c r="L85" s="33"/>
      <c r="M85" s="33"/>
    </row>
    <row r="86" spans="2:13" s="20" customFormat="1" ht="16.5" customHeight="1" x14ac:dyDescent="0.25">
      <c r="B86" s="17"/>
      <c r="C86" s="17"/>
      <c r="D86" s="17"/>
      <c r="E86" s="33"/>
      <c r="F86" s="33"/>
      <c r="G86" s="33"/>
      <c r="H86" s="33"/>
      <c r="I86" s="33"/>
      <c r="J86" s="33"/>
      <c r="K86" s="33"/>
      <c r="L86" s="33"/>
      <c r="M86" s="33"/>
    </row>
    <row r="87" spans="2:13" s="20" customFormat="1" ht="16.5" customHeight="1" x14ac:dyDescent="0.25">
      <c r="B87" s="17"/>
      <c r="C87" s="17"/>
      <c r="D87" s="17"/>
      <c r="E87" s="33"/>
      <c r="F87" s="33"/>
      <c r="G87" s="33"/>
      <c r="H87" s="33"/>
      <c r="I87" s="33"/>
      <c r="J87" s="33"/>
      <c r="K87" s="33"/>
      <c r="L87" s="33"/>
      <c r="M87" s="33"/>
    </row>
    <row r="88" spans="2:13" s="20" customFormat="1" ht="16.5" customHeight="1" x14ac:dyDescent="0.25">
      <c r="B88" s="17"/>
      <c r="C88" s="17"/>
      <c r="D88" s="17"/>
      <c r="E88" s="33"/>
      <c r="F88" s="33"/>
      <c r="G88" s="33"/>
      <c r="H88" s="33"/>
      <c r="I88" s="33"/>
      <c r="J88" s="33"/>
      <c r="K88" s="33"/>
      <c r="L88" s="33"/>
      <c r="M88" s="33"/>
    </row>
    <row r="89" spans="2:13" s="20" customFormat="1" ht="16.5" customHeight="1" x14ac:dyDescent="0.25">
      <c r="B89" s="17"/>
      <c r="C89" s="17"/>
      <c r="D89" s="17"/>
      <c r="E89" s="33"/>
      <c r="F89" s="33"/>
      <c r="G89" s="33"/>
      <c r="H89" s="33"/>
      <c r="I89" s="33"/>
      <c r="J89" s="33"/>
      <c r="K89" s="33"/>
      <c r="L89" s="33"/>
      <c r="M89" s="33"/>
    </row>
    <row r="90" spans="2:13" s="20" customFormat="1" ht="16.5" customHeight="1" x14ac:dyDescent="0.25">
      <c r="B90" s="17"/>
      <c r="C90" s="17"/>
      <c r="D90" s="17"/>
      <c r="E90" s="33"/>
      <c r="F90" s="33"/>
      <c r="G90" s="33"/>
      <c r="H90" s="33"/>
      <c r="I90" s="33"/>
      <c r="J90" s="33"/>
      <c r="K90" s="33"/>
      <c r="L90" s="33"/>
      <c r="M90" s="33"/>
    </row>
    <row r="91" spans="2:13" s="20" customFormat="1" ht="16.5" customHeight="1" x14ac:dyDescent="0.25">
      <c r="B91" s="17"/>
      <c r="C91" s="17"/>
      <c r="D91" s="17"/>
      <c r="E91" s="33"/>
      <c r="F91" s="33"/>
      <c r="G91" s="33"/>
      <c r="H91" s="33"/>
      <c r="I91" s="33"/>
      <c r="J91" s="33"/>
      <c r="K91" s="33"/>
      <c r="L91" s="33"/>
      <c r="M91" s="33"/>
    </row>
    <row r="92" spans="2:13" s="20" customFormat="1" ht="16.5" customHeight="1" x14ac:dyDescent="0.25">
      <c r="B92" s="17"/>
      <c r="C92" s="17"/>
      <c r="D92" s="17"/>
      <c r="E92" s="33"/>
      <c r="F92" s="33"/>
      <c r="G92" s="33"/>
      <c r="H92" s="33"/>
      <c r="I92" s="33"/>
      <c r="J92" s="33"/>
      <c r="K92" s="33"/>
      <c r="L92" s="33"/>
      <c r="M92" s="33"/>
    </row>
    <row r="93" spans="2:13" s="20" customFormat="1" ht="16.5" customHeight="1" x14ac:dyDescent="0.25">
      <c r="B93" s="17"/>
      <c r="C93" s="17"/>
      <c r="D93" s="17"/>
      <c r="E93" s="33"/>
      <c r="F93" s="33"/>
      <c r="G93" s="33"/>
      <c r="H93" s="33"/>
      <c r="I93" s="33"/>
      <c r="J93" s="33"/>
      <c r="K93" s="33"/>
      <c r="L93" s="33"/>
      <c r="M93" s="33"/>
    </row>
    <row r="94" spans="2:13" s="20" customFormat="1" ht="16.5" customHeight="1" x14ac:dyDescent="0.25">
      <c r="B94" s="17"/>
      <c r="C94" s="17"/>
      <c r="D94" s="17"/>
      <c r="E94" s="33"/>
      <c r="F94" s="33"/>
      <c r="G94" s="33"/>
      <c r="H94" s="33"/>
      <c r="I94" s="33"/>
      <c r="J94" s="33"/>
      <c r="K94" s="33"/>
      <c r="L94" s="33"/>
      <c r="M94" s="33"/>
    </row>
    <row r="95" spans="2:13" s="20" customFormat="1" ht="16.5" customHeight="1" x14ac:dyDescent="0.25">
      <c r="B95" s="17"/>
      <c r="C95" s="17"/>
      <c r="D95" s="17"/>
      <c r="E95" s="33"/>
      <c r="F95" s="33"/>
      <c r="G95" s="33"/>
      <c r="H95" s="33"/>
      <c r="I95" s="33"/>
      <c r="J95" s="33"/>
      <c r="K95" s="33"/>
      <c r="L95" s="33"/>
      <c r="M95" s="33"/>
    </row>
    <row r="96" spans="2:13" s="20" customFormat="1" ht="16.5" customHeight="1" x14ac:dyDescent="0.25">
      <c r="B96" s="17"/>
      <c r="C96" s="17"/>
      <c r="D96" s="17"/>
      <c r="E96" s="33"/>
      <c r="F96" s="33"/>
      <c r="G96" s="33"/>
      <c r="H96" s="33"/>
      <c r="I96" s="33"/>
      <c r="J96" s="33"/>
      <c r="K96" s="33"/>
      <c r="L96" s="33"/>
      <c r="M96" s="33"/>
    </row>
    <row r="97" spans="2:13" s="20" customFormat="1" ht="16.5" customHeight="1" x14ac:dyDescent="0.25">
      <c r="B97" s="17"/>
      <c r="C97" s="17"/>
      <c r="D97" s="17"/>
      <c r="E97" s="33"/>
      <c r="F97" s="33"/>
      <c r="G97" s="33"/>
      <c r="H97" s="33"/>
      <c r="I97" s="33"/>
      <c r="J97" s="33"/>
      <c r="K97" s="33"/>
      <c r="L97" s="33"/>
      <c r="M97" s="33"/>
    </row>
    <row r="98" spans="2:13" s="20" customFormat="1" ht="16.5" customHeight="1" x14ac:dyDescent="0.25">
      <c r="B98" s="17"/>
      <c r="C98" s="17"/>
      <c r="D98" s="17"/>
      <c r="E98" s="33"/>
      <c r="F98" s="33"/>
      <c r="G98" s="33"/>
      <c r="H98" s="33"/>
      <c r="I98" s="33"/>
      <c r="J98" s="33"/>
      <c r="K98" s="33"/>
      <c r="L98" s="33"/>
      <c r="M98" s="33"/>
    </row>
    <row r="99" spans="2:13" s="20" customFormat="1" ht="16.5" customHeight="1" x14ac:dyDescent="0.25">
      <c r="B99" s="17"/>
      <c r="C99" s="17"/>
      <c r="D99" s="17"/>
      <c r="E99" s="33"/>
      <c r="F99" s="33"/>
      <c r="G99" s="33"/>
      <c r="H99" s="33"/>
      <c r="I99" s="33"/>
      <c r="J99" s="33"/>
      <c r="K99" s="33"/>
      <c r="L99" s="33"/>
      <c r="M99" s="33"/>
    </row>
    <row r="100" spans="2:13" s="20" customFormat="1" ht="16.5" customHeight="1" x14ac:dyDescent="0.25">
      <c r="B100" s="17"/>
      <c r="C100" s="17"/>
      <c r="D100" s="17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2:13" s="20" customFormat="1" ht="16.5" customHeight="1" x14ac:dyDescent="0.25">
      <c r="B101" s="17"/>
      <c r="C101" s="17"/>
      <c r="D101" s="17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2:13" s="20" customFormat="1" ht="16.5" customHeight="1" x14ac:dyDescent="0.25">
      <c r="B102" s="17"/>
      <c r="C102" s="17"/>
      <c r="D102" s="17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2:13" s="20" customFormat="1" ht="16.5" customHeight="1" x14ac:dyDescent="0.25">
      <c r="B103" s="17"/>
      <c r="C103" s="17"/>
      <c r="D103" s="17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2:13" s="20" customFormat="1" ht="16.5" customHeight="1" x14ac:dyDescent="0.25">
      <c r="B104" s="17"/>
      <c r="C104" s="17"/>
      <c r="D104" s="17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2:13" s="20" customFormat="1" ht="16.5" customHeight="1" x14ac:dyDescent="0.25">
      <c r="B105" s="17"/>
      <c r="C105" s="17"/>
      <c r="D105" s="17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2:13" s="20" customFormat="1" ht="16.5" customHeight="1" x14ac:dyDescent="0.25">
      <c r="B106" s="17"/>
      <c r="C106" s="17"/>
      <c r="D106" s="17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2:13" s="20" customFormat="1" ht="16.5" customHeight="1" x14ac:dyDescent="0.25">
      <c r="B107" s="17"/>
      <c r="C107" s="17"/>
      <c r="D107" s="17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2:13" s="20" customFormat="1" ht="16.5" customHeight="1" x14ac:dyDescent="0.25">
      <c r="B108" s="17"/>
      <c r="C108" s="17"/>
      <c r="D108" s="17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2:13" s="20" customFormat="1" ht="16.5" customHeight="1" x14ac:dyDescent="0.25">
      <c r="B109" s="17"/>
      <c r="C109" s="17"/>
      <c r="D109" s="17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2:13" s="20" customFormat="1" ht="16.5" customHeight="1" x14ac:dyDescent="0.25">
      <c r="B110" s="17"/>
      <c r="C110" s="17"/>
      <c r="D110" s="17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2:13" s="20" customFormat="1" ht="16.5" customHeight="1" x14ac:dyDescent="0.25">
      <c r="B111" s="17"/>
      <c r="C111" s="17"/>
      <c r="D111" s="17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2:13" s="20" customFormat="1" ht="16.5" customHeight="1" x14ac:dyDescent="0.25">
      <c r="B112" s="17"/>
      <c r="C112" s="17"/>
      <c r="D112" s="17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2:13" s="20" customFormat="1" ht="16.5" customHeight="1" x14ac:dyDescent="0.25">
      <c r="B113" s="17"/>
      <c r="C113" s="17"/>
      <c r="D113" s="17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2:13" s="20" customFormat="1" ht="16.5" customHeight="1" x14ac:dyDescent="0.25">
      <c r="B114" s="17"/>
      <c r="C114" s="17"/>
      <c r="D114" s="17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2:13" s="20" customFormat="1" ht="16.5" customHeight="1" x14ac:dyDescent="0.25">
      <c r="B115" s="17"/>
      <c r="C115" s="17"/>
      <c r="D115" s="17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2:13" s="20" customFormat="1" ht="16.5" customHeight="1" x14ac:dyDescent="0.25">
      <c r="B116" s="17"/>
      <c r="C116" s="17"/>
      <c r="D116" s="17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2:13" s="20" customFormat="1" ht="16.5" customHeight="1" x14ac:dyDescent="0.25">
      <c r="B117" s="17"/>
      <c r="C117" s="17"/>
      <c r="D117" s="17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2:13" s="20" customFormat="1" ht="16.5" customHeight="1" x14ac:dyDescent="0.25">
      <c r="B118" s="17"/>
      <c r="C118" s="17"/>
      <c r="D118" s="17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2:13" s="20" customFormat="1" ht="16.5" customHeight="1" x14ac:dyDescent="0.25">
      <c r="B119" s="17"/>
      <c r="C119" s="17"/>
      <c r="D119" s="17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2:13" s="20" customFormat="1" ht="16.5" customHeight="1" x14ac:dyDescent="0.25">
      <c r="B120" s="17"/>
      <c r="C120" s="17"/>
      <c r="D120" s="17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2:13" s="20" customFormat="1" ht="16.5" customHeight="1" x14ac:dyDescent="0.25">
      <c r="B121" s="17"/>
      <c r="C121" s="17"/>
      <c r="D121" s="17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2:13" s="20" customFormat="1" ht="16.5" customHeight="1" x14ac:dyDescent="0.25">
      <c r="B122" s="17"/>
      <c r="C122" s="17"/>
      <c r="D122" s="17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2:13" s="20" customFormat="1" ht="16.5" customHeight="1" x14ac:dyDescent="0.25">
      <c r="B123" s="17"/>
      <c r="C123" s="17"/>
      <c r="D123" s="17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2:13" s="20" customFormat="1" ht="16.5" customHeight="1" x14ac:dyDescent="0.25">
      <c r="B124" s="17"/>
      <c r="C124" s="17"/>
      <c r="D124" s="17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2:13" s="20" customFormat="1" ht="16.5" customHeight="1" x14ac:dyDescent="0.25">
      <c r="B125" s="17"/>
      <c r="C125" s="17"/>
      <c r="D125" s="17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2:13" s="20" customFormat="1" ht="16.5" customHeight="1" x14ac:dyDescent="0.25">
      <c r="B126" s="17"/>
      <c r="C126" s="17"/>
      <c r="D126" s="17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2:13" s="20" customFormat="1" ht="16.5" customHeight="1" x14ac:dyDescent="0.25">
      <c r="B127" s="17"/>
      <c r="C127" s="17"/>
      <c r="D127" s="17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2:13" s="20" customFormat="1" ht="16.5" customHeight="1" x14ac:dyDescent="0.25">
      <c r="B128" s="17"/>
      <c r="C128" s="17"/>
      <c r="D128" s="17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2:13" s="20" customFormat="1" ht="16.5" customHeight="1" x14ac:dyDescent="0.25">
      <c r="B129" s="17"/>
      <c r="C129" s="17"/>
      <c r="D129" s="17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2:13" s="20" customFormat="1" ht="16.5" customHeight="1" x14ac:dyDescent="0.25">
      <c r="B130" s="17"/>
      <c r="C130" s="17"/>
      <c r="D130" s="17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2:13" s="20" customFormat="1" ht="16.5" customHeight="1" x14ac:dyDescent="0.25">
      <c r="B131" s="17"/>
      <c r="C131" s="17"/>
      <c r="D131" s="17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2:13" s="20" customFormat="1" ht="16.5" customHeight="1" x14ac:dyDescent="0.25">
      <c r="B132" s="17"/>
      <c r="C132" s="17"/>
      <c r="D132" s="17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2:13" s="20" customFormat="1" ht="16.5" customHeight="1" x14ac:dyDescent="0.25">
      <c r="B133" s="17"/>
      <c r="C133" s="17"/>
      <c r="D133" s="17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2:13" s="20" customFormat="1" ht="16.5" customHeight="1" x14ac:dyDescent="0.25">
      <c r="B134" s="17"/>
      <c r="C134" s="17"/>
      <c r="D134" s="17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2:13" s="20" customFormat="1" ht="16.5" customHeight="1" x14ac:dyDescent="0.25">
      <c r="B135" s="17"/>
      <c r="C135" s="17"/>
      <c r="D135" s="17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2:13" s="20" customFormat="1" ht="16.5" customHeight="1" x14ac:dyDescent="0.25">
      <c r="B136" s="17"/>
      <c r="C136" s="17"/>
      <c r="D136" s="17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2:13" s="20" customFormat="1" ht="16.5" customHeight="1" x14ac:dyDescent="0.25">
      <c r="B137" s="17"/>
      <c r="C137" s="17"/>
      <c r="D137" s="17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2:13" s="20" customFormat="1" ht="16.5" customHeight="1" x14ac:dyDescent="0.25">
      <c r="B138" s="17"/>
      <c r="C138" s="17"/>
      <c r="D138" s="17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2:13" s="20" customFormat="1" ht="16.5" customHeight="1" x14ac:dyDescent="0.25">
      <c r="B139" s="17"/>
      <c r="C139" s="17"/>
      <c r="D139" s="17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2:13" s="20" customFormat="1" ht="16.5" customHeight="1" x14ac:dyDescent="0.25">
      <c r="B140" s="17"/>
      <c r="C140" s="17"/>
      <c r="D140" s="17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2:13" s="20" customFormat="1" ht="16.5" customHeight="1" x14ac:dyDescent="0.25">
      <c r="B141" s="17"/>
      <c r="C141" s="17"/>
      <c r="D141" s="17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2:13" s="20" customFormat="1" ht="16.5" customHeight="1" x14ac:dyDescent="0.25">
      <c r="B142" s="17"/>
      <c r="C142" s="17"/>
      <c r="D142" s="17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2:13" s="20" customFormat="1" ht="16.5" customHeight="1" x14ac:dyDescent="0.25">
      <c r="B143" s="17"/>
      <c r="C143" s="17"/>
      <c r="D143" s="17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2:13" s="20" customFormat="1" ht="16.5" customHeight="1" x14ac:dyDescent="0.25">
      <c r="B144" s="17"/>
      <c r="C144" s="17"/>
      <c r="D144" s="17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2:13" s="20" customFormat="1" ht="16.5" customHeight="1" x14ac:dyDescent="0.25">
      <c r="B145" s="17"/>
      <c r="C145" s="17"/>
      <c r="D145" s="17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2:13" s="20" customFormat="1" ht="16.5" customHeight="1" x14ac:dyDescent="0.25">
      <c r="B146" s="17"/>
      <c r="C146" s="17"/>
      <c r="D146" s="17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2:13" s="20" customFormat="1" ht="16.5" customHeight="1" x14ac:dyDescent="0.25">
      <c r="B147" s="17"/>
      <c r="C147" s="17"/>
      <c r="D147" s="17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2:13" s="20" customFormat="1" ht="16.5" customHeight="1" x14ac:dyDescent="0.25">
      <c r="B148" s="17"/>
      <c r="C148" s="17"/>
      <c r="D148" s="17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2:13" s="20" customFormat="1" ht="16.5" customHeight="1" x14ac:dyDescent="0.25">
      <c r="B149" s="17"/>
      <c r="C149" s="17"/>
      <c r="D149" s="17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2:13" s="20" customFormat="1" ht="16.5" customHeight="1" x14ac:dyDescent="0.25">
      <c r="B150" s="17"/>
      <c r="C150" s="17"/>
      <c r="D150" s="17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2:13" s="20" customFormat="1" ht="16.5" customHeight="1" x14ac:dyDescent="0.25">
      <c r="B151" s="17"/>
      <c r="C151" s="17"/>
      <c r="D151" s="17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2:13" s="20" customFormat="1" ht="16.5" customHeight="1" x14ac:dyDescent="0.25">
      <c r="B152" s="17"/>
      <c r="C152" s="17"/>
      <c r="D152" s="17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2:13" s="20" customFormat="1" ht="16.5" customHeight="1" x14ac:dyDescent="0.25">
      <c r="B153" s="17"/>
      <c r="C153" s="17"/>
      <c r="D153" s="17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2:13" s="20" customFormat="1" ht="16.5" customHeight="1" x14ac:dyDescent="0.25">
      <c r="B154" s="17"/>
      <c r="C154" s="17"/>
      <c r="D154" s="17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2:13" s="20" customFormat="1" ht="16.5" customHeight="1" x14ac:dyDescent="0.25">
      <c r="B155" s="17"/>
      <c r="C155" s="17"/>
      <c r="D155" s="17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2:13" s="20" customFormat="1" ht="16.5" customHeight="1" x14ac:dyDescent="0.25">
      <c r="B156" s="17"/>
      <c r="C156" s="17"/>
      <c r="D156" s="17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2:13" s="20" customFormat="1" ht="16.5" customHeight="1" x14ac:dyDescent="0.25">
      <c r="B157" s="17"/>
      <c r="C157" s="17"/>
      <c r="D157" s="17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2:13" s="20" customFormat="1" ht="16.5" customHeight="1" x14ac:dyDescent="0.25">
      <c r="B158" s="17"/>
      <c r="C158" s="17"/>
      <c r="D158" s="17"/>
      <c r="E158" s="33"/>
      <c r="F158" s="33"/>
      <c r="G158" s="33"/>
      <c r="H158" s="33"/>
      <c r="I158" s="33"/>
      <c r="J158" s="33"/>
      <c r="K158" s="33"/>
      <c r="L158" s="33"/>
      <c r="M158" s="33"/>
    </row>
  </sheetData>
  <mergeCells count="28">
    <mergeCell ref="B34:D34"/>
    <mergeCell ref="B1:E1"/>
    <mergeCell ref="B2:E2"/>
    <mergeCell ref="D5:M5"/>
    <mergeCell ref="E6:K6"/>
    <mergeCell ref="B10:D10"/>
    <mergeCell ref="B14:D14"/>
    <mergeCell ref="B19:D19"/>
    <mergeCell ref="B21:D21"/>
    <mergeCell ref="B24:D24"/>
    <mergeCell ref="B26:D26"/>
    <mergeCell ref="B30:D30"/>
    <mergeCell ref="B64:D64"/>
    <mergeCell ref="B37:D37"/>
    <mergeCell ref="B39:D39"/>
    <mergeCell ref="B43:D43"/>
    <mergeCell ref="B45:D45"/>
    <mergeCell ref="B47:D47"/>
    <mergeCell ref="B52:D52"/>
    <mergeCell ref="B53:D53"/>
    <mergeCell ref="B55:D55"/>
    <mergeCell ref="B58:D58"/>
    <mergeCell ref="B60:D60"/>
    <mergeCell ref="B63:D63"/>
    <mergeCell ref="B67:D67"/>
    <mergeCell ref="B74:D74"/>
    <mergeCell ref="B75:D75"/>
    <mergeCell ref="B77:M77"/>
  </mergeCells>
  <pageMargins left="0" right="0.59055118110236227" top="0" bottom="0.59055118110236227" header="0" footer="0.39370078740157483"/>
  <pageSetup paperSize="9" scale="55" orientation="portrait" horizontalDpi="4294967292" vertic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showGridLines="0" zoomScaleNormal="100" workbookViewId="0">
      <pane ySplit="8" topLeftCell="A9" activePane="bottomLeft" state="frozen"/>
      <selection activeCell="B5" sqref="B5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9.28515625" style="1" customWidth="1"/>
    <col min="3" max="3" width="1.28515625" style="1" customWidth="1"/>
    <col min="4" max="4" width="70.5703125" style="1" customWidth="1"/>
    <col min="5" max="13" width="11.42578125" style="1" customWidth="1"/>
    <col min="14" max="16384" width="10.85546875" style="1"/>
  </cols>
  <sheetData>
    <row r="1" spans="1:13" ht="33" customHeight="1" x14ac:dyDescent="0.2">
      <c r="B1" s="64" t="s">
        <v>0</v>
      </c>
      <c r="C1" s="64"/>
      <c r="D1" s="64"/>
      <c r="E1" s="64"/>
      <c r="F1" s="46"/>
      <c r="G1" s="46"/>
    </row>
    <row r="2" spans="1:13" ht="16.5" customHeight="1" x14ac:dyDescent="0.25">
      <c r="B2" s="65" t="s">
        <v>1</v>
      </c>
      <c r="C2" s="65"/>
      <c r="D2" s="65"/>
      <c r="E2" s="66"/>
      <c r="F2" s="47"/>
      <c r="G2" s="47"/>
    </row>
    <row r="3" spans="1:13" ht="6.75" customHeight="1" x14ac:dyDescent="0.2">
      <c r="A3" s="2"/>
    </row>
    <row r="5" spans="1:13" s="3" customFormat="1" ht="17.100000000000001" customHeight="1" x14ac:dyDescent="0.3">
      <c r="B5" s="4" t="s">
        <v>29</v>
      </c>
      <c r="C5" s="4"/>
      <c r="D5" s="67" t="s">
        <v>121</v>
      </c>
      <c r="E5" s="85"/>
      <c r="F5" s="85"/>
      <c r="G5" s="85"/>
      <c r="H5" s="85"/>
      <c r="I5" s="85"/>
      <c r="J5" s="85"/>
      <c r="K5" s="85"/>
      <c r="L5" s="85"/>
      <c r="M5" s="85"/>
    </row>
    <row r="6" spans="1:13" s="6" customFormat="1" ht="2.25" customHeight="1" x14ac:dyDescent="0.25">
      <c r="A6" s="32"/>
      <c r="B6" s="7"/>
      <c r="C6" s="7"/>
      <c r="D6" s="7"/>
      <c r="E6" s="86"/>
      <c r="F6" s="86"/>
      <c r="G6" s="86"/>
      <c r="H6" s="86"/>
      <c r="I6" s="86"/>
      <c r="J6" s="86"/>
      <c r="K6" s="86"/>
      <c r="L6" s="62"/>
      <c r="M6" s="54"/>
    </row>
    <row r="7" spans="1:13" s="6" customFormat="1" ht="6.75" customHeight="1" x14ac:dyDescent="0.25"/>
    <row r="8" spans="1:13" s="6" customFormat="1" ht="17.100000000000001" customHeight="1" x14ac:dyDescent="0.25">
      <c r="B8" s="12" t="s">
        <v>30</v>
      </c>
      <c r="C8" s="12"/>
      <c r="D8" s="12" t="s">
        <v>125</v>
      </c>
      <c r="E8" s="48">
        <v>2015</v>
      </c>
      <c r="F8" s="48">
        <f>E8+1</f>
        <v>2016</v>
      </c>
      <c r="G8" s="48">
        <f t="shared" ref="G8:J8" si="0">F8+1</f>
        <v>2017</v>
      </c>
      <c r="H8" s="48">
        <f t="shared" si="0"/>
        <v>2018</v>
      </c>
      <c r="I8" s="48">
        <f t="shared" si="0"/>
        <v>2019</v>
      </c>
      <c r="J8" s="48">
        <f t="shared" si="0"/>
        <v>2020</v>
      </c>
      <c r="K8" s="61">
        <f t="shared" ref="K8" si="1">J8+1</f>
        <v>2021</v>
      </c>
      <c r="L8" s="61">
        <f t="shared" ref="L8" si="2">K8+1</f>
        <v>2022</v>
      </c>
      <c r="M8" s="61">
        <f t="shared" ref="M8" si="3">L8+1</f>
        <v>2023</v>
      </c>
    </row>
    <row r="9" spans="1:13" s="38" customFormat="1" ht="22.5" customHeight="1" x14ac:dyDescent="0.25">
      <c r="B9" s="13" t="s">
        <v>97</v>
      </c>
      <c r="C9" s="13"/>
      <c r="E9" s="39">
        <v>389424</v>
      </c>
      <c r="F9" s="39">
        <v>322215</v>
      </c>
      <c r="G9" s="39">
        <v>380586</v>
      </c>
      <c r="H9" s="39">
        <v>219948</v>
      </c>
      <c r="I9" s="39">
        <v>379706</v>
      </c>
      <c r="J9" s="39">
        <v>372213.75400000002</v>
      </c>
      <c r="K9" s="39">
        <v>270703.06700000004</v>
      </c>
      <c r="L9" s="39">
        <v>384370.48499999987</v>
      </c>
      <c r="M9" s="39">
        <v>260135.88599999997</v>
      </c>
    </row>
    <row r="10" spans="1:13" s="49" customFormat="1" ht="16.5" customHeight="1" x14ac:dyDescent="0.25">
      <c r="B10" s="74" t="s">
        <v>99</v>
      </c>
      <c r="C10" s="75"/>
      <c r="D10" s="75"/>
      <c r="E10" s="50">
        <v>13108</v>
      </c>
      <c r="F10" s="50">
        <v>16592</v>
      </c>
      <c r="G10" s="50">
        <v>10338</v>
      </c>
      <c r="H10" s="50">
        <v>16270</v>
      </c>
      <c r="I10" s="50">
        <v>13562</v>
      </c>
      <c r="J10" s="50">
        <v>12101.299000000001</v>
      </c>
      <c r="K10" s="50">
        <v>9045.6039999999994</v>
      </c>
      <c r="L10" s="50">
        <v>20007.59</v>
      </c>
      <c r="M10" s="50">
        <v>7148.1480000000001</v>
      </c>
    </row>
    <row r="11" spans="1:13" s="20" customFormat="1" ht="16.5" customHeight="1" x14ac:dyDescent="0.25">
      <c r="B11" s="45" t="s">
        <v>63</v>
      </c>
      <c r="C11" s="17"/>
      <c r="D11" s="17" t="s">
        <v>35</v>
      </c>
      <c r="E11" s="33">
        <v>3327</v>
      </c>
      <c r="F11" s="33">
        <v>7194</v>
      </c>
      <c r="G11" s="33">
        <v>6477</v>
      </c>
      <c r="H11" s="33">
        <v>3511</v>
      </c>
      <c r="I11" s="33">
        <v>132</v>
      </c>
      <c r="J11" s="33">
        <v>5721.75</v>
      </c>
      <c r="K11" s="33">
        <v>0</v>
      </c>
      <c r="L11" s="33">
        <v>4200.1279999999997</v>
      </c>
      <c r="M11" s="33">
        <v>2039.7349999999999</v>
      </c>
    </row>
    <row r="12" spans="1:13" s="20" customFormat="1" ht="16.5" customHeight="1" x14ac:dyDescent="0.25">
      <c r="B12" s="45" t="s">
        <v>65</v>
      </c>
      <c r="C12" s="17"/>
      <c r="D12" s="17" t="s">
        <v>44</v>
      </c>
      <c r="E12" s="33">
        <v>8050</v>
      </c>
      <c r="F12" s="33">
        <v>20</v>
      </c>
      <c r="G12" s="33">
        <v>18</v>
      </c>
      <c r="H12" s="33">
        <v>8000</v>
      </c>
      <c r="I12" s="33">
        <v>750</v>
      </c>
      <c r="J12" s="33">
        <v>35.276000000000003</v>
      </c>
      <c r="K12" s="33">
        <v>7299.6890000000003</v>
      </c>
      <c r="L12" s="33">
        <v>2510.1750000000002</v>
      </c>
      <c r="M12" s="33">
        <v>4049.808</v>
      </c>
    </row>
    <row r="13" spans="1:13" s="20" customFormat="1" ht="22.5" customHeight="1" x14ac:dyDescent="0.25">
      <c r="B13" s="45" t="s">
        <v>66</v>
      </c>
      <c r="C13" s="17"/>
      <c r="D13" s="17" t="s">
        <v>40</v>
      </c>
      <c r="E13" s="33">
        <v>912</v>
      </c>
      <c r="F13" s="33">
        <v>6111</v>
      </c>
      <c r="G13" s="33">
        <v>2958</v>
      </c>
      <c r="H13" s="33">
        <v>3936</v>
      </c>
      <c r="I13" s="33">
        <v>10927</v>
      </c>
      <c r="J13" s="33">
        <v>2117.6210000000001</v>
      </c>
      <c r="K13" s="33">
        <v>493.45499999999998</v>
      </c>
      <c r="L13" s="33">
        <v>9785.4330000000009</v>
      </c>
      <c r="M13" s="33">
        <v>807.07500000000005</v>
      </c>
    </row>
    <row r="14" spans="1:13" s="49" customFormat="1" ht="16.5" customHeight="1" x14ac:dyDescent="0.25">
      <c r="B14" s="74" t="s">
        <v>100</v>
      </c>
      <c r="C14" s="75"/>
      <c r="D14" s="75"/>
      <c r="E14" s="50">
        <v>31764</v>
      </c>
      <c r="F14" s="50">
        <v>36167</v>
      </c>
      <c r="G14" s="50">
        <v>41839</v>
      </c>
      <c r="H14" s="50">
        <v>22301</v>
      </c>
      <c r="I14" s="50">
        <v>26218</v>
      </c>
      <c r="J14" s="50">
        <v>22283.866000000002</v>
      </c>
      <c r="K14" s="50">
        <v>28062.74</v>
      </c>
      <c r="L14" s="50">
        <v>23648.05</v>
      </c>
      <c r="M14" s="50">
        <v>24848.330999999998</v>
      </c>
    </row>
    <row r="15" spans="1:13" s="20" customFormat="1" ht="16.5" customHeight="1" x14ac:dyDescent="0.25">
      <c r="B15" s="45" t="s">
        <v>67</v>
      </c>
      <c r="C15" s="17"/>
      <c r="D15" s="17" t="s">
        <v>47</v>
      </c>
      <c r="E15" s="33">
        <v>2226</v>
      </c>
      <c r="F15" s="33">
        <v>1126</v>
      </c>
      <c r="G15" s="33">
        <v>4315</v>
      </c>
      <c r="H15" s="33">
        <v>556</v>
      </c>
      <c r="I15" s="33">
        <v>1356</v>
      </c>
      <c r="J15" s="33">
        <v>2507.2620000000002</v>
      </c>
      <c r="K15" s="33">
        <v>1416.981</v>
      </c>
      <c r="L15" s="33">
        <v>1161.7090000000001</v>
      </c>
      <c r="M15" s="33">
        <v>1469.309</v>
      </c>
    </row>
    <row r="16" spans="1:13" s="20" customFormat="1" ht="16.5" customHeight="1" x14ac:dyDescent="0.25">
      <c r="B16" s="45" t="s">
        <v>64</v>
      </c>
      <c r="C16" s="17"/>
      <c r="D16" s="17" t="s">
        <v>33</v>
      </c>
      <c r="E16" s="33">
        <v>15666</v>
      </c>
      <c r="F16" s="33">
        <v>23476</v>
      </c>
      <c r="G16" s="33">
        <v>19957</v>
      </c>
      <c r="H16" s="33">
        <v>11740</v>
      </c>
      <c r="I16" s="33">
        <v>11402</v>
      </c>
      <c r="J16" s="33">
        <v>12258.962</v>
      </c>
      <c r="K16" s="33">
        <v>15634.592000000001</v>
      </c>
      <c r="L16" s="33">
        <v>5858.6450000000004</v>
      </c>
      <c r="M16" s="33">
        <v>10162.388999999999</v>
      </c>
    </row>
    <row r="17" spans="2:13" s="20" customFormat="1" ht="16.5" customHeight="1" x14ac:dyDescent="0.25">
      <c r="B17" s="45" t="s">
        <v>68</v>
      </c>
      <c r="C17" s="17"/>
      <c r="D17" s="17" t="s">
        <v>41</v>
      </c>
      <c r="E17" s="33">
        <v>4933</v>
      </c>
      <c r="F17" s="33">
        <v>4473</v>
      </c>
      <c r="G17" s="33">
        <v>5942</v>
      </c>
      <c r="H17" s="33">
        <v>4066</v>
      </c>
      <c r="I17" s="33">
        <v>6163</v>
      </c>
      <c r="J17" s="33">
        <v>91.494</v>
      </c>
      <c r="K17" s="33">
        <v>130.52799999999999</v>
      </c>
      <c r="L17" s="33">
        <v>3939.107</v>
      </c>
      <c r="M17" s="33">
        <v>5132.0619999999999</v>
      </c>
    </row>
    <row r="18" spans="2:13" s="20" customFormat="1" ht="22.5" customHeight="1" x14ac:dyDescent="0.25">
      <c r="B18" s="45" t="s">
        <v>69</v>
      </c>
      <c r="C18" s="17"/>
      <c r="D18" s="17" t="s">
        <v>58</v>
      </c>
      <c r="E18" s="33">
        <v>4325</v>
      </c>
      <c r="F18" s="33">
        <v>2016</v>
      </c>
      <c r="G18" s="33">
        <v>2628</v>
      </c>
      <c r="H18" s="33">
        <v>1475</v>
      </c>
      <c r="I18" s="33">
        <v>1294</v>
      </c>
      <c r="J18" s="33">
        <v>886.78800000000001</v>
      </c>
      <c r="K18" s="33">
        <v>2278.5149999999999</v>
      </c>
      <c r="L18" s="33">
        <v>2409.83</v>
      </c>
      <c r="M18" s="33">
        <v>0</v>
      </c>
    </row>
    <row r="19" spans="2:13" s="49" customFormat="1" ht="16.5" customHeight="1" x14ac:dyDescent="0.25">
      <c r="B19" s="74" t="s">
        <v>111</v>
      </c>
      <c r="C19" s="75"/>
      <c r="D19" s="75"/>
      <c r="E19" s="50">
        <v>0</v>
      </c>
      <c r="F19" s="50">
        <v>18</v>
      </c>
      <c r="G19" s="50">
        <v>3175</v>
      </c>
      <c r="H19" s="50">
        <v>0</v>
      </c>
      <c r="I19" s="50">
        <v>1954</v>
      </c>
      <c r="J19" s="50">
        <v>0</v>
      </c>
      <c r="K19" s="50">
        <v>12.02</v>
      </c>
      <c r="L19" s="50">
        <v>5536.2960000000003</v>
      </c>
      <c r="M19" s="50">
        <v>1098.172</v>
      </c>
    </row>
    <row r="20" spans="2:13" s="20" customFormat="1" ht="22.5" customHeight="1" x14ac:dyDescent="0.25">
      <c r="B20" s="45" t="s">
        <v>105</v>
      </c>
      <c r="C20" s="17"/>
      <c r="D20" s="17" t="s">
        <v>106</v>
      </c>
      <c r="E20" s="33">
        <v>0</v>
      </c>
      <c r="F20" s="33">
        <v>18</v>
      </c>
      <c r="G20" s="33">
        <v>3175</v>
      </c>
      <c r="H20" s="33">
        <v>0</v>
      </c>
      <c r="I20" s="33">
        <v>1954</v>
      </c>
      <c r="J20" s="33">
        <v>0</v>
      </c>
      <c r="K20" s="33">
        <v>12.02</v>
      </c>
      <c r="L20" s="33">
        <v>2663.56</v>
      </c>
      <c r="M20" s="33">
        <v>0</v>
      </c>
    </row>
    <row r="21" spans="2:13" s="49" customFormat="1" ht="16.5" customHeight="1" x14ac:dyDescent="0.25">
      <c r="B21" s="74" t="s">
        <v>101</v>
      </c>
      <c r="C21" s="75"/>
      <c r="D21" s="75"/>
      <c r="E21" s="50">
        <v>208403</v>
      </c>
      <c r="F21" s="50">
        <v>140339</v>
      </c>
      <c r="G21" s="50">
        <v>162568</v>
      </c>
      <c r="H21" s="50">
        <v>86032</v>
      </c>
      <c r="I21" s="50">
        <v>190963</v>
      </c>
      <c r="J21" s="50">
        <v>202586.66099999999</v>
      </c>
      <c r="K21" s="50">
        <v>101657.726</v>
      </c>
      <c r="L21" s="50">
        <v>196344.736</v>
      </c>
      <c r="M21" s="50">
        <v>114818.514</v>
      </c>
    </row>
    <row r="22" spans="2:13" s="20" customFormat="1" ht="16.5" customHeight="1" x14ac:dyDescent="0.25">
      <c r="B22" s="45" t="s">
        <v>70</v>
      </c>
      <c r="C22" s="17"/>
      <c r="D22" s="17" t="s">
        <v>32</v>
      </c>
      <c r="E22" s="33">
        <v>31939</v>
      </c>
      <c r="F22" s="33">
        <v>30430</v>
      </c>
      <c r="G22" s="33">
        <v>33390</v>
      </c>
      <c r="H22" s="33">
        <v>22659</v>
      </c>
      <c r="I22" s="33">
        <v>39574</v>
      </c>
      <c r="J22" s="33">
        <v>55868.031999999999</v>
      </c>
      <c r="K22" s="33">
        <v>25927.156999999999</v>
      </c>
      <c r="L22" s="33">
        <v>39198.142</v>
      </c>
      <c r="M22" s="33">
        <v>36309.629999999997</v>
      </c>
    </row>
    <row r="23" spans="2:13" s="20" customFormat="1" ht="22.5" customHeight="1" x14ac:dyDescent="0.25">
      <c r="B23" s="45" t="s">
        <v>71</v>
      </c>
      <c r="C23" s="17"/>
      <c r="D23" s="17" t="s">
        <v>48</v>
      </c>
      <c r="E23" s="33">
        <v>169281</v>
      </c>
      <c r="F23" s="33">
        <v>106936</v>
      </c>
      <c r="G23" s="33">
        <v>125412</v>
      </c>
      <c r="H23" s="33">
        <v>60323</v>
      </c>
      <c r="I23" s="33">
        <v>147122</v>
      </c>
      <c r="J23" s="33">
        <v>137056.68900000001</v>
      </c>
      <c r="K23" s="33">
        <v>75098.732000000004</v>
      </c>
      <c r="L23" s="33">
        <v>157040.334</v>
      </c>
      <c r="M23" s="33">
        <v>72254.626999999993</v>
      </c>
    </row>
    <row r="24" spans="2:13" s="49" customFormat="1" ht="16.5" customHeight="1" x14ac:dyDescent="0.25">
      <c r="B24" s="74" t="s">
        <v>107</v>
      </c>
      <c r="C24" s="75"/>
      <c r="D24" s="75"/>
      <c r="E24" s="50">
        <v>4615</v>
      </c>
      <c r="F24" s="50">
        <v>20</v>
      </c>
      <c r="G24" s="50">
        <v>2254</v>
      </c>
      <c r="H24" s="50">
        <v>2276</v>
      </c>
      <c r="I24" s="50">
        <v>2007</v>
      </c>
      <c r="J24" s="50">
        <v>4331.8670000000002</v>
      </c>
      <c r="K24" s="50">
        <v>3079.4929999999999</v>
      </c>
      <c r="L24" s="50">
        <v>4728.9579999999996</v>
      </c>
      <c r="M24" s="50">
        <v>5284.1580000000004</v>
      </c>
    </row>
    <row r="25" spans="2:13" s="20" customFormat="1" ht="22.5" customHeight="1" x14ac:dyDescent="0.25">
      <c r="B25" s="45" t="s">
        <v>72</v>
      </c>
      <c r="C25" s="17"/>
      <c r="D25" s="17" t="s">
        <v>39</v>
      </c>
      <c r="E25" s="33">
        <v>4615</v>
      </c>
      <c r="F25" s="33">
        <v>20</v>
      </c>
      <c r="G25" s="33">
        <v>2219</v>
      </c>
      <c r="H25" s="33">
        <v>2203</v>
      </c>
      <c r="I25" s="33">
        <v>2007</v>
      </c>
      <c r="J25" s="33">
        <v>4193.2870000000003</v>
      </c>
      <c r="K25" s="33">
        <v>3079.4929999999999</v>
      </c>
      <c r="L25" s="33">
        <v>4622.0969999999998</v>
      </c>
      <c r="M25" s="33">
        <v>0</v>
      </c>
    </row>
    <row r="26" spans="2:13" s="49" customFormat="1" ht="16.5" customHeight="1" x14ac:dyDescent="0.25">
      <c r="B26" s="74" t="s">
        <v>129</v>
      </c>
      <c r="C26" s="75"/>
      <c r="D26" s="75"/>
      <c r="E26" s="50">
        <v>22793</v>
      </c>
      <c r="F26" s="50">
        <v>18676</v>
      </c>
      <c r="G26" s="50">
        <v>35887</v>
      </c>
      <c r="H26" s="50">
        <v>10258</v>
      </c>
      <c r="I26" s="50">
        <v>24156</v>
      </c>
      <c r="J26" s="50">
        <v>22598.769</v>
      </c>
      <c r="K26" s="50">
        <v>20601.894</v>
      </c>
      <c r="L26" s="50">
        <v>22778.152999999998</v>
      </c>
      <c r="M26" s="50">
        <v>14959.074000000001</v>
      </c>
    </row>
    <row r="27" spans="2:13" s="20" customFormat="1" ht="16.5" customHeight="1" x14ac:dyDescent="0.25">
      <c r="B27" s="45" t="s">
        <v>73</v>
      </c>
      <c r="C27" s="17"/>
      <c r="D27" s="17" t="s">
        <v>38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3415.5949999999998</v>
      </c>
      <c r="K27" s="33">
        <v>4715.8779999999997</v>
      </c>
      <c r="L27" s="33">
        <v>3763.143</v>
      </c>
      <c r="M27" s="33">
        <v>9356.0930000000008</v>
      </c>
    </row>
    <row r="28" spans="2:13" s="20" customFormat="1" ht="16.5" customHeight="1" x14ac:dyDescent="0.25">
      <c r="B28" s="45" t="s">
        <v>74</v>
      </c>
      <c r="C28" s="17"/>
      <c r="D28" s="17" t="s">
        <v>43</v>
      </c>
      <c r="E28" s="33">
        <v>12506</v>
      </c>
      <c r="F28" s="33">
        <v>10574</v>
      </c>
      <c r="G28" s="33">
        <v>28868</v>
      </c>
      <c r="H28" s="33">
        <v>5168</v>
      </c>
      <c r="I28" s="33">
        <v>8126</v>
      </c>
      <c r="J28" s="33">
        <v>4093.922</v>
      </c>
      <c r="K28" s="33">
        <v>4319.0839999999998</v>
      </c>
      <c r="L28" s="33">
        <v>5769.5630000000001</v>
      </c>
      <c r="M28" s="33">
        <v>83.79</v>
      </c>
    </row>
    <row r="29" spans="2:13" s="20" customFormat="1" ht="22.5" customHeight="1" x14ac:dyDescent="0.25">
      <c r="B29" s="45" t="s">
        <v>75</v>
      </c>
      <c r="C29" s="17"/>
      <c r="D29" s="17" t="s">
        <v>62</v>
      </c>
      <c r="E29" s="33">
        <v>10287</v>
      </c>
      <c r="F29" s="33">
        <v>8064</v>
      </c>
      <c r="G29" s="33">
        <v>6626</v>
      </c>
      <c r="H29" s="33">
        <v>4704</v>
      </c>
      <c r="I29" s="33">
        <v>1139</v>
      </c>
      <c r="J29" s="33">
        <v>14468.532999999999</v>
      </c>
      <c r="K29" s="33">
        <v>10529.395</v>
      </c>
      <c r="L29" s="33">
        <v>12333.504000000001</v>
      </c>
      <c r="M29" s="33">
        <v>4376.616</v>
      </c>
    </row>
    <row r="30" spans="2:13" s="49" customFormat="1" ht="16.5" customHeight="1" x14ac:dyDescent="0.25">
      <c r="B30" s="74" t="s">
        <v>112</v>
      </c>
      <c r="C30" s="75"/>
      <c r="D30" s="75"/>
      <c r="E30" s="50">
        <v>66525</v>
      </c>
      <c r="F30" s="50">
        <v>68655</v>
      </c>
      <c r="G30" s="50">
        <v>66300</v>
      </c>
      <c r="H30" s="50">
        <v>57867</v>
      </c>
      <c r="I30" s="50">
        <v>69411</v>
      </c>
      <c r="J30" s="50">
        <v>67923.426999999996</v>
      </c>
      <c r="K30" s="50">
        <v>68195.34</v>
      </c>
      <c r="L30" s="50">
        <v>61641.883000000002</v>
      </c>
      <c r="M30" s="50">
        <v>51840.216999999997</v>
      </c>
    </row>
    <row r="31" spans="2:13" s="20" customFormat="1" ht="16.5" customHeight="1" x14ac:dyDescent="0.25">
      <c r="B31" s="45" t="s">
        <v>76</v>
      </c>
      <c r="C31" s="17"/>
      <c r="D31" s="17" t="s">
        <v>31</v>
      </c>
      <c r="E31" s="33">
        <v>63364</v>
      </c>
      <c r="F31" s="33">
        <v>54540</v>
      </c>
      <c r="G31" s="33">
        <v>54042</v>
      </c>
      <c r="H31" s="33">
        <v>28362</v>
      </c>
      <c r="I31" s="33">
        <v>57125</v>
      </c>
      <c r="J31" s="33">
        <v>60065.3</v>
      </c>
      <c r="K31" s="33">
        <v>52249.3</v>
      </c>
      <c r="L31" s="33">
        <v>40919.1</v>
      </c>
      <c r="M31" s="33">
        <v>44339.9</v>
      </c>
    </row>
    <row r="32" spans="2:13" s="20" customFormat="1" ht="16.5" customHeight="1" x14ac:dyDescent="0.25">
      <c r="B32" s="45" t="s">
        <v>77</v>
      </c>
      <c r="C32" s="17"/>
      <c r="D32" s="17" t="s">
        <v>60</v>
      </c>
      <c r="E32" s="33">
        <v>0</v>
      </c>
      <c r="F32" s="33">
        <v>9005</v>
      </c>
      <c r="G32" s="33">
        <v>4931</v>
      </c>
      <c r="H32" s="33">
        <v>25880</v>
      </c>
      <c r="I32" s="33">
        <v>10562</v>
      </c>
      <c r="J32" s="33">
        <v>6814.9870000000001</v>
      </c>
      <c r="K32" s="33">
        <v>23.965</v>
      </c>
      <c r="L32" s="33">
        <v>6209.3379999999997</v>
      </c>
      <c r="M32" s="33">
        <v>6878.067</v>
      </c>
    </row>
    <row r="33" spans="2:13" s="20" customFormat="1" ht="22.5" customHeight="1" x14ac:dyDescent="0.25">
      <c r="B33" s="45" t="s">
        <v>78</v>
      </c>
      <c r="C33" s="17"/>
      <c r="D33" s="17" t="s">
        <v>36</v>
      </c>
      <c r="E33" s="33">
        <v>1216</v>
      </c>
      <c r="F33" s="33">
        <v>21</v>
      </c>
      <c r="G33" s="33">
        <v>3824</v>
      </c>
      <c r="H33" s="33">
        <v>0</v>
      </c>
      <c r="I33" s="33">
        <v>0</v>
      </c>
      <c r="J33" s="33">
        <v>24.527999999999999</v>
      </c>
      <c r="K33" s="33">
        <v>15416.691000000001</v>
      </c>
      <c r="L33" s="33">
        <v>0</v>
      </c>
      <c r="M33" s="33">
        <v>77.768000000000001</v>
      </c>
    </row>
    <row r="34" spans="2:13" s="49" customFormat="1" ht="16.5" customHeight="1" x14ac:dyDescent="0.25">
      <c r="B34" s="74" t="s">
        <v>103</v>
      </c>
      <c r="C34" s="75"/>
      <c r="D34" s="75"/>
      <c r="E34" s="50">
        <v>11898</v>
      </c>
      <c r="F34" s="50">
        <v>16017</v>
      </c>
      <c r="G34" s="50">
        <v>12752</v>
      </c>
      <c r="H34" s="50">
        <v>5445</v>
      </c>
      <c r="I34" s="50">
        <v>12941</v>
      </c>
      <c r="J34" s="50">
        <v>14967.228999999999</v>
      </c>
      <c r="K34" s="50">
        <v>9000.2860000000001</v>
      </c>
      <c r="L34" s="50">
        <v>10637.09</v>
      </c>
      <c r="M34" s="50">
        <v>12818.673000000001</v>
      </c>
    </row>
    <row r="35" spans="2:13" s="20" customFormat="1" ht="16.5" customHeight="1" x14ac:dyDescent="0.25">
      <c r="B35" s="45" t="s">
        <v>79</v>
      </c>
      <c r="C35" s="17"/>
      <c r="D35" s="17" t="s">
        <v>37</v>
      </c>
      <c r="E35" s="33">
        <v>10861</v>
      </c>
      <c r="F35" s="33">
        <v>16017</v>
      </c>
      <c r="G35" s="33">
        <v>12749</v>
      </c>
      <c r="H35" s="33">
        <v>5445</v>
      </c>
      <c r="I35" s="33">
        <v>12941</v>
      </c>
      <c r="J35" s="33">
        <v>11442.89</v>
      </c>
      <c r="K35" s="33">
        <v>6420.116</v>
      </c>
      <c r="L35" s="33">
        <v>6025.3819999999996</v>
      </c>
      <c r="M35" s="33">
        <v>2400</v>
      </c>
    </row>
    <row r="36" spans="2:13" s="20" customFormat="1" ht="22.5" customHeight="1" x14ac:dyDescent="0.25">
      <c r="B36" s="45" t="s">
        <v>80</v>
      </c>
      <c r="C36" s="17"/>
      <c r="D36" s="17" t="s">
        <v>42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3506.3389999999999</v>
      </c>
      <c r="K36" s="33">
        <v>2580.17</v>
      </c>
      <c r="L36" s="33">
        <v>4611.7079999999996</v>
      </c>
      <c r="M36" s="33">
        <v>10418.673000000001</v>
      </c>
    </row>
    <row r="37" spans="2:13" s="49" customFormat="1" ht="16.5" customHeight="1" x14ac:dyDescent="0.25">
      <c r="B37" s="74" t="s">
        <v>104</v>
      </c>
      <c r="C37" s="75"/>
      <c r="D37" s="75"/>
      <c r="E37" s="50">
        <v>17657</v>
      </c>
      <c r="F37" s="50">
        <v>11355</v>
      </c>
      <c r="G37" s="50">
        <v>17397</v>
      </c>
      <c r="H37" s="50">
        <v>6632</v>
      </c>
      <c r="I37" s="50">
        <v>18410</v>
      </c>
      <c r="J37" s="50">
        <v>7119.3919999999998</v>
      </c>
      <c r="K37" s="50">
        <v>10854.312</v>
      </c>
      <c r="L37" s="50">
        <v>12518.977000000001</v>
      </c>
      <c r="M37" s="50">
        <v>10172.59</v>
      </c>
    </row>
    <row r="38" spans="2:13" s="20" customFormat="1" ht="22.5" customHeight="1" x14ac:dyDescent="0.25">
      <c r="B38" s="45" t="s">
        <v>81</v>
      </c>
      <c r="C38" s="17"/>
      <c r="D38" s="17" t="s">
        <v>96</v>
      </c>
      <c r="E38" s="33">
        <v>10524</v>
      </c>
      <c r="F38" s="33">
        <v>7050</v>
      </c>
      <c r="G38" s="33">
        <v>13522</v>
      </c>
      <c r="H38" s="33">
        <v>3801</v>
      </c>
      <c r="I38" s="33">
        <v>13159</v>
      </c>
      <c r="J38" s="33">
        <v>4585.1099999999997</v>
      </c>
      <c r="K38" s="33">
        <v>9242.2759999999998</v>
      </c>
      <c r="L38" s="33">
        <v>8869.35</v>
      </c>
      <c r="M38" s="33">
        <v>7653.0060000000003</v>
      </c>
    </row>
    <row r="39" spans="2:13" s="49" customFormat="1" ht="16.5" customHeight="1" x14ac:dyDescent="0.25">
      <c r="B39" s="74" t="s">
        <v>108</v>
      </c>
      <c r="C39" s="75"/>
      <c r="D39" s="75"/>
      <c r="E39" s="50">
        <v>12661</v>
      </c>
      <c r="F39" s="50">
        <v>14376</v>
      </c>
      <c r="G39" s="50">
        <v>28076</v>
      </c>
      <c r="H39" s="50">
        <v>12867</v>
      </c>
      <c r="I39" s="50">
        <v>20084</v>
      </c>
      <c r="J39" s="50">
        <v>18301.243999999999</v>
      </c>
      <c r="K39" s="50">
        <v>20193.651999999998</v>
      </c>
      <c r="L39" s="50">
        <v>26528.752</v>
      </c>
      <c r="M39" s="50">
        <v>17148.008999999998</v>
      </c>
    </row>
    <row r="40" spans="2:13" s="20" customFormat="1" ht="16.5" customHeight="1" x14ac:dyDescent="0.25">
      <c r="B40" s="45" t="s">
        <v>82</v>
      </c>
      <c r="C40" s="17"/>
      <c r="D40" s="17" t="s">
        <v>45</v>
      </c>
      <c r="E40" s="33">
        <v>609</v>
      </c>
      <c r="F40" s="33">
        <v>382</v>
      </c>
      <c r="G40" s="33">
        <v>1215</v>
      </c>
      <c r="H40" s="33">
        <v>485</v>
      </c>
      <c r="I40" s="33">
        <v>905</v>
      </c>
      <c r="J40" s="33">
        <v>1101.6890000000001</v>
      </c>
      <c r="K40" s="33">
        <v>1343.338</v>
      </c>
      <c r="L40" s="33">
        <v>1258.924</v>
      </c>
      <c r="M40" s="33">
        <v>1217.5830000000001</v>
      </c>
    </row>
    <row r="41" spans="2:13" s="20" customFormat="1" ht="16.5" customHeight="1" x14ac:dyDescent="0.25">
      <c r="B41" s="45" t="s">
        <v>83</v>
      </c>
      <c r="C41" s="17"/>
      <c r="D41" s="17" t="s">
        <v>46</v>
      </c>
      <c r="E41" s="33">
        <v>1446</v>
      </c>
      <c r="F41" s="33">
        <v>2154</v>
      </c>
      <c r="G41" s="33">
        <v>4066</v>
      </c>
      <c r="H41" s="33">
        <v>867</v>
      </c>
      <c r="I41" s="33">
        <v>4236</v>
      </c>
      <c r="J41" s="33">
        <v>1654.8019999999999</v>
      </c>
      <c r="K41" s="33">
        <v>2483.364</v>
      </c>
      <c r="L41" s="33">
        <v>3817.056</v>
      </c>
      <c r="M41" s="33">
        <v>802.82</v>
      </c>
    </row>
    <row r="42" spans="2:13" s="34" customFormat="1" ht="22.5" customHeight="1" x14ac:dyDescent="0.25">
      <c r="B42" s="45" t="s">
        <v>84</v>
      </c>
      <c r="C42" s="17"/>
      <c r="D42" s="17" t="s">
        <v>34</v>
      </c>
      <c r="E42" s="33">
        <v>6958</v>
      </c>
      <c r="F42" s="33">
        <v>7323</v>
      </c>
      <c r="G42" s="33">
        <v>12665</v>
      </c>
      <c r="H42" s="33">
        <v>6770</v>
      </c>
      <c r="I42" s="33">
        <v>10692</v>
      </c>
      <c r="J42" s="33">
        <v>10766.191000000001</v>
      </c>
      <c r="K42" s="33">
        <v>10343.105</v>
      </c>
      <c r="L42" s="33">
        <v>10296.198</v>
      </c>
      <c r="M42" s="33">
        <v>8742.5229999999992</v>
      </c>
    </row>
    <row r="43" spans="2:13" s="56" customFormat="1" ht="22.5" customHeight="1" x14ac:dyDescent="0.25">
      <c r="B43" s="76" t="s">
        <v>127</v>
      </c>
      <c r="C43" s="76"/>
      <c r="D43" s="76"/>
      <c r="E43" s="55">
        <f>SUM(E10,E14,E19,E21,E24,E26,E30,E34,E37,E39)-SUM(E11:E13,E15:E18,E20,E22:E23,E25,E27:E29,E31:E33,E35:E36,E38,E40:E42)</f>
        <v>26379</v>
      </c>
      <c r="F43" s="55">
        <f t="shared" ref="F43:K43" si="4">SUM(F10,F14,F19,F21,F24,F26,F30,F34,F37,F39)-SUM(F11:F13,F15:F18,F20,F22:F23,F25,F27:F29,F31:F33,F35:F36,F38,F40:F42)</f>
        <v>25265</v>
      </c>
      <c r="G43" s="55">
        <f t="shared" si="4"/>
        <v>31587</v>
      </c>
      <c r="H43" s="55">
        <f t="shared" si="4"/>
        <v>19997</v>
      </c>
      <c r="I43" s="55">
        <f t="shared" si="4"/>
        <v>38140</v>
      </c>
      <c r="J43" s="55">
        <f t="shared" si="4"/>
        <v>29536.706999999937</v>
      </c>
      <c r="K43" s="55">
        <f t="shared" si="4"/>
        <v>19665.222999999998</v>
      </c>
      <c r="L43" s="55">
        <f>IF(ISNUMBER(L9),SUM(L10,L14,L19,L21,L24,L26,L30,L34,L37,L39)-SUM(L11:L13,L15:L18,L20,L22:L23,L25,L27:L29,L31:L33,L35:L36,L38,L40:L42),"…")</f>
        <v>47108.059000000183</v>
      </c>
      <c r="M43" s="55">
        <f>IF(ISNUMBER(M9),SUM(M10,M14,M19,M21,M24,M26,M30,M34,M37,M39)-SUM(M11:M13,M15:M18,M20,M22:M23,M25,M27:M29,M31:M33,M35:M36,M38,M40:M42),"…")</f>
        <v>31564.411999999953</v>
      </c>
    </row>
    <row r="44" spans="2:13" s="10" customFormat="1" ht="22.5" customHeight="1" x14ac:dyDescent="0.25">
      <c r="B44" s="13" t="s">
        <v>98</v>
      </c>
      <c r="C44" s="13"/>
      <c r="E44" s="39">
        <v>71812</v>
      </c>
      <c r="F44" s="39">
        <v>62973</v>
      </c>
      <c r="G44" s="39">
        <v>100337</v>
      </c>
      <c r="H44" s="39">
        <v>41206</v>
      </c>
      <c r="I44" s="39">
        <v>93029</v>
      </c>
      <c r="J44" s="39">
        <v>78772.405000000013</v>
      </c>
      <c r="K44" s="39">
        <v>79565.307000000001</v>
      </c>
      <c r="L44" s="39">
        <v>68997.899000000019</v>
      </c>
      <c r="M44" s="39">
        <v>53746.746999999996</v>
      </c>
    </row>
    <row r="45" spans="2:13" s="49" customFormat="1" ht="16.5" customHeight="1" x14ac:dyDescent="0.25">
      <c r="B45" s="74" t="s">
        <v>99</v>
      </c>
      <c r="C45" s="75"/>
      <c r="D45" s="75"/>
      <c r="E45" s="50">
        <v>3162</v>
      </c>
      <c r="F45" s="50">
        <v>2622</v>
      </c>
      <c r="G45" s="50">
        <v>3360</v>
      </c>
      <c r="H45" s="50">
        <v>563</v>
      </c>
      <c r="I45" s="50">
        <v>3398</v>
      </c>
      <c r="J45" s="50">
        <v>3481.1979999999999</v>
      </c>
      <c r="K45" s="50">
        <v>1792.2539999999999</v>
      </c>
      <c r="L45" s="50">
        <v>360.72399999999999</v>
      </c>
      <c r="M45" s="50">
        <v>0</v>
      </c>
    </row>
    <row r="46" spans="2:13" s="20" customFormat="1" ht="22.5" customHeight="1" x14ac:dyDescent="0.25">
      <c r="B46" s="45" t="s">
        <v>85</v>
      </c>
      <c r="C46" s="17"/>
      <c r="D46" s="17" t="s">
        <v>51</v>
      </c>
      <c r="E46" s="33">
        <v>1276</v>
      </c>
      <c r="F46" s="33">
        <v>733</v>
      </c>
      <c r="G46" s="33">
        <v>1610</v>
      </c>
      <c r="H46" s="33">
        <v>498</v>
      </c>
      <c r="I46" s="33">
        <v>2851</v>
      </c>
      <c r="J46" s="33">
        <v>3404.06</v>
      </c>
      <c r="K46" s="33">
        <v>1714.83</v>
      </c>
      <c r="L46" s="33">
        <v>259</v>
      </c>
      <c r="M46" s="33">
        <v>0</v>
      </c>
    </row>
    <row r="47" spans="2:13" s="49" customFormat="1" ht="16.5" customHeight="1" x14ac:dyDescent="0.25">
      <c r="B47" s="74" t="s">
        <v>100</v>
      </c>
      <c r="C47" s="75"/>
      <c r="D47" s="75"/>
      <c r="E47" s="50">
        <v>4549</v>
      </c>
      <c r="F47" s="50">
        <v>5516</v>
      </c>
      <c r="G47" s="50">
        <v>9392</v>
      </c>
      <c r="H47" s="50">
        <v>3209</v>
      </c>
      <c r="I47" s="50">
        <v>5870</v>
      </c>
      <c r="J47" s="50">
        <v>7608.2370000000001</v>
      </c>
      <c r="K47" s="50">
        <v>7112.0469999999996</v>
      </c>
      <c r="L47" s="50">
        <v>7381.6760000000004</v>
      </c>
      <c r="M47" s="50">
        <v>6181.8360000000002</v>
      </c>
    </row>
    <row r="48" spans="2:13" s="20" customFormat="1" ht="16.5" customHeight="1" x14ac:dyDescent="0.25">
      <c r="B48" s="44" t="s">
        <v>67</v>
      </c>
      <c r="C48" s="17"/>
      <c r="D48" s="17" t="s">
        <v>47</v>
      </c>
      <c r="E48" s="33">
        <v>540</v>
      </c>
      <c r="F48" s="33">
        <v>665</v>
      </c>
      <c r="G48" s="33">
        <v>1290</v>
      </c>
      <c r="H48" s="33">
        <v>651</v>
      </c>
      <c r="I48" s="33">
        <v>1571</v>
      </c>
      <c r="J48" s="33">
        <v>2179.922</v>
      </c>
      <c r="K48" s="33">
        <v>1191.2850000000001</v>
      </c>
      <c r="L48" s="33">
        <v>2564.1109999999999</v>
      </c>
      <c r="M48" s="33">
        <v>1166.4190000000001</v>
      </c>
    </row>
    <row r="49" spans="2:13" s="20" customFormat="1" ht="16.5" customHeight="1" x14ac:dyDescent="0.25">
      <c r="B49" s="44" t="s">
        <v>86</v>
      </c>
      <c r="C49" s="17"/>
      <c r="D49" s="17" t="s">
        <v>56</v>
      </c>
      <c r="E49" s="33">
        <v>1080</v>
      </c>
      <c r="F49" s="33">
        <v>734</v>
      </c>
      <c r="G49" s="33">
        <v>1692</v>
      </c>
      <c r="H49" s="33">
        <v>410</v>
      </c>
      <c r="I49" s="33">
        <v>1056</v>
      </c>
      <c r="J49" s="33">
        <v>822.60199999999998</v>
      </c>
      <c r="K49" s="33">
        <v>1244.9639999999999</v>
      </c>
      <c r="L49" s="33">
        <v>1198.011</v>
      </c>
      <c r="M49" s="33">
        <v>1725.874</v>
      </c>
    </row>
    <row r="50" spans="2:13" s="20" customFormat="1" ht="16.5" customHeight="1" x14ac:dyDescent="0.25">
      <c r="B50" s="44" t="s">
        <v>87</v>
      </c>
      <c r="C50" s="17"/>
      <c r="D50" s="17" t="s">
        <v>54</v>
      </c>
      <c r="E50" s="33">
        <v>1020</v>
      </c>
      <c r="F50" s="33">
        <v>608</v>
      </c>
      <c r="G50" s="33">
        <v>1243</v>
      </c>
      <c r="H50" s="33">
        <v>181</v>
      </c>
      <c r="I50" s="33">
        <v>446</v>
      </c>
      <c r="J50" s="33">
        <v>495.149</v>
      </c>
      <c r="K50" s="33">
        <v>1145.231</v>
      </c>
      <c r="L50" s="33">
        <v>499.83</v>
      </c>
      <c r="M50" s="33">
        <v>154.88399999999999</v>
      </c>
    </row>
    <row r="51" spans="2:13" s="20" customFormat="1" ht="22.5" customHeight="1" x14ac:dyDescent="0.25">
      <c r="B51" s="44" t="s">
        <v>88</v>
      </c>
      <c r="C51" s="17"/>
      <c r="D51" s="17" t="s">
        <v>52</v>
      </c>
      <c r="E51" s="33">
        <v>980</v>
      </c>
      <c r="F51" s="33">
        <v>2225</v>
      </c>
      <c r="G51" s="33">
        <v>2760</v>
      </c>
      <c r="H51" s="33">
        <v>1574</v>
      </c>
      <c r="I51" s="33">
        <v>1301</v>
      </c>
      <c r="J51" s="33">
        <v>1888.644</v>
      </c>
      <c r="K51" s="33">
        <v>1848.5150000000001</v>
      </c>
      <c r="L51" s="33">
        <v>1774.8989999999999</v>
      </c>
      <c r="M51" s="33">
        <v>2086.393</v>
      </c>
    </row>
    <row r="52" spans="2:13" s="49" customFormat="1" ht="22.5" customHeight="1" x14ac:dyDescent="0.25">
      <c r="B52" s="74" t="s">
        <v>111</v>
      </c>
      <c r="C52" s="75"/>
      <c r="D52" s="75"/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</row>
    <row r="53" spans="2:13" s="49" customFormat="1" ht="16.5" customHeight="1" x14ac:dyDescent="0.25">
      <c r="B53" s="74" t="s">
        <v>101</v>
      </c>
      <c r="C53" s="75"/>
      <c r="D53" s="75"/>
      <c r="E53" s="50">
        <v>21375</v>
      </c>
      <c r="F53" s="50">
        <v>9316</v>
      </c>
      <c r="G53" s="50">
        <v>16077</v>
      </c>
      <c r="H53" s="50">
        <v>0</v>
      </c>
      <c r="I53" s="50">
        <v>6188</v>
      </c>
      <c r="J53" s="50">
        <v>875.43399999999997</v>
      </c>
      <c r="K53" s="50">
        <v>3100.9630000000002</v>
      </c>
      <c r="L53" s="50">
        <v>2607.192</v>
      </c>
      <c r="M53" s="50">
        <v>1529.1130000000001</v>
      </c>
    </row>
    <row r="54" spans="2:13" s="20" customFormat="1" ht="22.5" customHeight="1" x14ac:dyDescent="0.25">
      <c r="B54" s="45" t="s">
        <v>70</v>
      </c>
      <c r="C54" s="17"/>
      <c r="D54" s="17" t="s">
        <v>32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2987.9830000000002</v>
      </c>
      <c r="L54" s="33">
        <v>2562.7339999999999</v>
      </c>
      <c r="M54" s="33">
        <v>1171.3869999999999</v>
      </c>
    </row>
    <row r="55" spans="2:13" s="49" customFormat="1" ht="16.5" customHeight="1" x14ac:dyDescent="0.25">
      <c r="B55" s="74" t="s">
        <v>107</v>
      </c>
      <c r="C55" s="75"/>
      <c r="D55" s="75"/>
      <c r="E55" s="50">
        <v>6963</v>
      </c>
      <c r="F55" s="50">
        <v>4364</v>
      </c>
      <c r="G55" s="50">
        <v>5987</v>
      </c>
      <c r="H55" s="50">
        <v>2728</v>
      </c>
      <c r="I55" s="50">
        <v>9499</v>
      </c>
      <c r="J55" s="50">
        <v>14191.955</v>
      </c>
      <c r="K55" s="50">
        <v>11073.088</v>
      </c>
      <c r="L55" s="50">
        <v>9597.1280000000006</v>
      </c>
      <c r="M55" s="50">
        <v>16135.424999999999</v>
      </c>
    </row>
    <row r="56" spans="2:13" s="20" customFormat="1" ht="16.5" customHeight="1" x14ac:dyDescent="0.25">
      <c r="B56" s="44" t="s">
        <v>72</v>
      </c>
      <c r="C56" s="17"/>
      <c r="D56" s="17" t="s">
        <v>39</v>
      </c>
      <c r="E56" s="33">
        <v>6016</v>
      </c>
      <c r="F56" s="33">
        <v>2822</v>
      </c>
      <c r="G56" s="33">
        <v>5987</v>
      </c>
      <c r="H56" s="33">
        <v>2229</v>
      </c>
      <c r="I56" s="33">
        <v>9457</v>
      </c>
      <c r="J56" s="33">
        <v>14140.115</v>
      </c>
      <c r="K56" s="33">
        <v>9826.5280000000002</v>
      </c>
      <c r="L56" s="33">
        <v>7418.3530000000001</v>
      </c>
      <c r="M56" s="33">
        <v>11894.545</v>
      </c>
    </row>
    <row r="57" spans="2:13" s="20" customFormat="1" ht="22.5" customHeight="1" x14ac:dyDescent="0.25">
      <c r="B57" s="45" t="s">
        <v>89</v>
      </c>
      <c r="C57" s="17"/>
      <c r="D57" s="17" t="s">
        <v>61</v>
      </c>
      <c r="E57" s="33">
        <v>947</v>
      </c>
      <c r="F57" s="33">
        <v>942</v>
      </c>
      <c r="G57" s="33">
        <v>0</v>
      </c>
      <c r="H57" s="33">
        <v>0</v>
      </c>
      <c r="I57" s="33">
        <v>0</v>
      </c>
      <c r="J57" s="33">
        <v>0</v>
      </c>
      <c r="K57" s="33">
        <v>1200.5</v>
      </c>
      <c r="L57" s="33">
        <v>2178.7750000000001</v>
      </c>
      <c r="M57" s="33">
        <v>9.4600000000000009</v>
      </c>
    </row>
    <row r="58" spans="2:13" s="49" customFormat="1" ht="16.5" customHeight="1" x14ac:dyDescent="0.25">
      <c r="B58" s="74" t="s">
        <v>129</v>
      </c>
      <c r="C58" s="75"/>
      <c r="D58" s="75"/>
      <c r="E58" s="50">
        <v>2385</v>
      </c>
      <c r="F58" s="50">
        <v>3419</v>
      </c>
      <c r="G58" s="50">
        <v>1770</v>
      </c>
      <c r="H58" s="50">
        <v>4039</v>
      </c>
      <c r="I58" s="50">
        <v>519</v>
      </c>
      <c r="J58" s="50">
        <v>942.69799999999998</v>
      </c>
      <c r="K58" s="50">
        <v>383.51</v>
      </c>
      <c r="L58" s="50">
        <v>364.80700000000002</v>
      </c>
      <c r="M58" s="50">
        <v>449.01499999999999</v>
      </c>
    </row>
    <row r="59" spans="2:13" s="20" customFormat="1" ht="22.5" customHeight="1" x14ac:dyDescent="0.25">
      <c r="B59" s="45" t="s">
        <v>75</v>
      </c>
      <c r="C59" s="17"/>
      <c r="D59" s="17" t="s">
        <v>62</v>
      </c>
      <c r="E59" s="33">
        <v>52</v>
      </c>
      <c r="F59" s="33">
        <v>0</v>
      </c>
      <c r="G59" s="33">
        <v>128</v>
      </c>
      <c r="H59" s="33">
        <v>25</v>
      </c>
      <c r="I59" s="33">
        <v>0</v>
      </c>
      <c r="J59" s="33">
        <v>40.558999999999997</v>
      </c>
      <c r="K59" s="33">
        <v>0</v>
      </c>
      <c r="L59" s="33">
        <v>0</v>
      </c>
      <c r="M59" s="33">
        <v>101.071</v>
      </c>
    </row>
    <row r="60" spans="2:13" s="49" customFormat="1" ht="16.5" customHeight="1" x14ac:dyDescent="0.25">
      <c r="B60" s="74" t="s">
        <v>102</v>
      </c>
      <c r="C60" s="75"/>
      <c r="D60" s="75"/>
      <c r="E60" s="50">
        <v>7367</v>
      </c>
      <c r="F60" s="50">
        <v>5159</v>
      </c>
      <c r="G60" s="50">
        <v>17357</v>
      </c>
      <c r="H60" s="50">
        <v>15732</v>
      </c>
      <c r="I60" s="50">
        <v>37221</v>
      </c>
      <c r="J60" s="50">
        <v>23797.178</v>
      </c>
      <c r="K60" s="50">
        <v>31732.922999999999</v>
      </c>
      <c r="L60" s="50">
        <v>22926.92</v>
      </c>
      <c r="M60" s="50">
        <v>13061.888000000001</v>
      </c>
    </row>
    <row r="61" spans="2:13" s="20" customFormat="1" ht="16.5" customHeight="1" x14ac:dyDescent="0.25">
      <c r="B61" s="44" t="s">
        <v>78</v>
      </c>
      <c r="C61" s="17"/>
      <c r="D61" s="17" t="s">
        <v>36</v>
      </c>
      <c r="E61" s="33">
        <v>4672</v>
      </c>
      <c r="F61" s="33">
        <v>0</v>
      </c>
      <c r="G61" s="33">
        <v>6859</v>
      </c>
      <c r="H61" s="33">
        <v>2322</v>
      </c>
      <c r="I61" s="33">
        <v>18001</v>
      </c>
      <c r="J61" s="33">
        <v>22015.226999999999</v>
      </c>
      <c r="K61" s="33">
        <v>26318.541000000001</v>
      </c>
      <c r="L61" s="33">
        <v>22704.045999999998</v>
      </c>
      <c r="M61" s="33">
        <v>12994.763999999999</v>
      </c>
    </row>
    <row r="62" spans="2:13" s="20" customFormat="1" ht="22.5" customHeight="1" x14ac:dyDescent="0.25">
      <c r="B62" s="45" t="s">
        <v>90</v>
      </c>
      <c r="C62" s="17"/>
      <c r="D62" s="17" t="s">
        <v>53</v>
      </c>
      <c r="E62" s="33">
        <v>24</v>
      </c>
      <c r="F62" s="33">
        <v>0</v>
      </c>
      <c r="G62" s="33">
        <v>0</v>
      </c>
      <c r="H62" s="33">
        <v>5</v>
      </c>
      <c r="I62" s="33">
        <v>0</v>
      </c>
      <c r="J62" s="33">
        <v>1781.951</v>
      </c>
      <c r="K62" s="33">
        <v>5391.2</v>
      </c>
      <c r="L62" s="33">
        <v>0</v>
      </c>
      <c r="M62" s="33">
        <v>0</v>
      </c>
    </row>
    <row r="63" spans="2:13" s="49" customFormat="1" ht="23.25" customHeight="1" x14ac:dyDescent="0.25">
      <c r="B63" s="74" t="s">
        <v>103</v>
      </c>
      <c r="C63" s="75"/>
      <c r="D63" s="75"/>
      <c r="E63" s="50">
        <v>0</v>
      </c>
      <c r="F63" s="50">
        <v>914</v>
      </c>
      <c r="G63" s="50">
        <v>0</v>
      </c>
      <c r="H63" s="50">
        <v>0</v>
      </c>
      <c r="I63" s="50">
        <v>0</v>
      </c>
      <c r="J63" s="50">
        <v>66.662999999999997</v>
      </c>
      <c r="K63" s="50">
        <v>0</v>
      </c>
      <c r="L63" s="50">
        <v>0</v>
      </c>
      <c r="M63" s="50">
        <v>0</v>
      </c>
    </row>
    <row r="64" spans="2:13" s="49" customFormat="1" ht="16.5" customHeight="1" x14ac:dyDescent="0.25">
      <c r="B64" s="74" t="s">
        <v>104</v>
      </c>
      <c r="C64" s="75"/>
      <c r="D64" s="75"/>
      <c r="E64" s="50">
        <v>9129</v>
      </c>
      <c r="F64" s="50">
        <v>12267</v>
      </c>
      <c r="G64" s="50">
        <v>16111</v>
      </c>
      <c r="H64" s="50">
        <v>4487</v>
      </c>
      <c r="I64" s="50">
        <v>9822</v>
      </c>
      <c r="J64" s="50">
        <v>6044.5990000000002</v>
      </c>
      <c r="K64" s="50">
        <v>4653.7039999999997</v>
      </c>
      <c r="L64" s="50">
        <v>2442.7260000000001</v>
      </c>
      <c r="M64" s="50">
        <v>2767.1880000000001</v>
      </c>
    </row>
    <row r="65" spans="2:13" s="20" customFormat="1" ht="16.5" customHeight="1" x14ac:dyDescent="0.25">
      <c r="B65" s="44" t="s">
        <v>81</v>
      </c>
      <c r="C65" s="17"/>
      <c r="D65" s="17" t="s">
        <v>96</v>
      </c>
      <c r="E65" s="33">
        <v>624</v>
      </c>
      <c r="F65" s="33">
        <v>829</v>
      </c>
      <c r="G65" s="33">
        <v>3170</v>
      </c>
      <c r="H65" s="33">
        <v>488</v>
      </c>
      <c r="I65" s="33">
        <v>677</v>
      </c>
      <c r="J65" s="33">
        <v>694.64099999999996</v>
      </c>
      <c r="K65" s="33">
        <v>1028.5119999999999</v>
      </c>
      <c r="L65" s="33">
        <v>538.447</v>
      </c>
      <c r="M65" s="33">
        <v>526.61500000000001</v>
      </c>
    </row>
    <row r="66" spans="2:13" s="20" customFormat="1" ht="22.5" customHeight="1" x14ac:dyDescent="0.25">
      <c r="B66" s="45" t="s">
        <v>91</v>
      </c>
      <c r="C66" s="17"/>
      <c r="D66" s="17" t="s">
        <v>57</v>
      </c>
      <c r="E66" s="33">
        <v>2022</v>
      </c>
      <c r="F66" s="33">
        <v>1683</v>
      </c>
      <c r="G66" s="33">
        <v>2316</v>
      </c>
      <c r="H66" s="33">
        <v>624</v>
      </c>
      <c r="I66" s="33">
        <v>1657</v>
      </c>
      <c r="J66" s="33">
        <v>1584.2239999999999</v>
      </c>
      <c r="K66" s="33">
        <v>1618.6780000000001</v>
      </c>
      <c r="L66" s="33">
        <v>788.23800000000006</v>
      </c>
      <c r="M66" s="33">
        <v>1012.752</v>
      </c>
    </row>
    <row r="67" spans="2:13" s="49" customFormat="1" ht="16.5" customHeight="1" x14ac:dyDescent="0.25">
      <c r="B67" s="74" t="s">
        <v>108</v>
      </c>
      <c r="C67" s="75"/>
      <c r="D67" s="75"/>
      <c r="E67" s="50">
        <v>16882</v>
      </c>
      <c r="F67" s="50">
        <v>19396</v>
      </c>
      <c r="G67" s="50">
        <v>30283</v>
      </c>
      <c r="H67" s="50">
        <v>10448</v>
      </c>
      <c r="I67" s="50">
        <v>20512</v>
      </c>
      <c r="J67" s="50">
        <v>21764.442999999999</v>
      </c>
      <c r="K67" s="50">
        <v>19716.817999999999</v>
      </c>
      <c r="L67" s="50">
        <v>23316.725999999999</v>
      </c>
      <c r="M67" s="50">
        <v>13622.281999999999</v>
      </c>
    </row>
    <row r="68" spans="2:13" s="20" customFormat="1" ht="16.5" customHeight="1" x14ac:dyDescent="0.25">
      <c r="B68" s="44" t="s">
        <v>92</v>
      </c>
      <c r="C68" s="17"/>
      <c r="D68" s="17" t="s">
        <v>55</v>
      </c>
      <c r="E68" s="33">
        <v>583</v>
      </c>
      <c r="F68" s="33">
        <v>557</v>
      </c>
      <c r="G68" s="33">
        <v>1370</v>
      </c>
      <c r="H68" s="33">
        <v>257</v>
      </c>
      <c r="I68" s="33">
        <v>848</v>
      </c>
      <c r="J68" s="33">
        <v>1218.1469999999999</v>
      </c>
      <c r="K68" s="33">
        <v>970.18899999999996</v>
      </c>
      <c r="L68" s="33">
        <v>583.10599999999999</v>
      </c>
      <c r="M68" s="33">
        <v>720.27800000000002</v>
      </c>
    </row>
    <row r="69" spans="2:13" s="20" customFormat="1" ht="16.5" customHeight="1" x14ac:dyDescent="0.25">
      <c r="B69" s="44" t="s">
        <v>93</v>
      </c>
      <c r="C69" s="17"/>
      <c r="D69" s="17" t="s">
        <v>50</v>
      </c>
      <c r="E69" s="33">
        <v>3315</v>
      </c>
      <c r="F69" s="33">
        <v>3127</v>
      </c>
      <c r="G69" s="33">
        <v>3596</v>
      </c>
      <c r="H69" s="33">
        <v>2079</v>
      </c>
      <c r="I69" s="33">
        <v>2675</v>
      </c>
      <c r="J69" s="33">
        <v>3855.6089999999999</v>
      </c>
      <c r="K69" s="33">
        <v>3641.857</v>
      </c>
      <c r="L69" s="33">
        <v>3756.8710000000001</v>
      </c>
      <c r="M69" s="33">
        <v>2407.8209999999999</v>
      </c>
    </row>
    <row r="70" spans="2:13" s="20" customFormat="1" ht="16.5" customHeight="1" x14ac:dyDescent="0.25">
      <c r="B70" s="44" t="s">
        <v>94</v>
      </c>
      <c r="C70" s="17"/>
      <c r="D70" s="17" t="s">
        <v>49</v>
      </c>
      <c r="E70" s="33">
        <v>119</v>
      </c>
      <c r="F70" s="33">
        <v>1377</v>
      </c>
      <c r="G70" s="33">
        <v>5328</v>
      </c>
      <c r="H70" s="33">
        <v>239</v>
      </c>
      <c r="I70" s="33">
        <v>4002</v>
      </c>
      <c r="J70" s="33">
        <v>1694.181</v>
      </c>
      <c r="K70" s="33">
        <v>2224.1080000000002</v>
      </c>
      <c r="L70" s="33">
        <v>2510.1080000000002</v>
      </c>
      <c r="M70" s="33">
        <v>136.33799999999999</v>
      </c>
    </row>
    <row r="71" spans="2:13" s="20" customFormat="1" ht="16.5" customHeight="1" x14ac:dyDescent="0.25">
      <c r="B71" s="44" t="s">
        <v>83</v>
      </c>
      <c r="C71" s="17"/>
      <c r="D71" s="17" t="s">
        <v>46</v>
      </c>
      <c r="E71" s="33">
        <v>815</v>
      </c>
      <c r="F71" s="33">
        <v>856</v>
      </c>
      <c r="G71" s="33">
        <v>2080</v>
      </c>
      <c r="H71" s="33">
        <v>588</v>
      </c>
      <c r="I71" s="33">
        <v>1121</v>
      </c>
      <c r="J71" s="33">
        <v>719.12099999999998</v>
      </c>
      <c r="K71" s="33">
        <v>1259.9649999999999</v>
      </c>
      <c r="L71" s="33">
        <v>579.69600000000003</v>
      </c>
      <c r="M71" s="33">
        <v>463.16</v>
      </c>
    </row>
    <row r="72" spans="2:13" s="20" customFormat="1" ht="16.5" customHeight="1" x14ac:dyDescent="0.25">
      <c r="B72" s="44" t="s">
        <v>84</v>
      </c>
      <c r="C72" s="17"/>
      <c r="D72" s="17" t="s">
        <v>34</v>
      </c>
      <c r="E72" s="33">
        <v>7982</v>
      </c>
      <c r="F72" s="33">
        <v>8961</v>
      </c>
      <c r="G72" s="33">
        <v>12975</v>
      </c>
      <c r="H72" s="33">
        <v>3899</v>
      </c>
      <c r="I72" s="33">
        <v>8634</v>
      </c>
      <c r="J72" s="33">
        <v>9767.1270000000004</v>
      </c>
      <c r="K72" s="33">
        <v>8116.1289999999999</v>
      </c>
      <c r="L72" s="33">
        <v>8597.3430000000008</v>
      </c>
      <c r="M72" s="33">
        <v>7775.2960000000003</v>
      </c>
    </row>
    <row r="73" spans="2:13" s="34" customFormat="1" ht="22.5" customHeight="1" x14ac:dyDescent="0.25">
      <c r="B73" s="44" t="s">
        <v>95</v>
      </c>
      <c r="C73" s="17"/>
      <c r="D73" s="17" t="s">
        <v>59</v>
      </c>
      <c r="E73" s="33">
        <v>1667</v>
      </c>
      <c r="F73" s="33">
        <v>2461</v>
      </c>
      <c r="G73" s="33">
        <v>2008</v>
      </c>
      <c r="H73" s="33">
        <v>250</v>
      </c>
      <c r="I73" s="33">
        <v>1155</v>
      </c>
      <c r="J73" s="33">
        <v>962.91499999999996</v>
      </c>
      <c r="K73" s="33">
        <v>1036.8520000000001</v>
      </c>
      <c r="L73" s="33">
        <v>783.01499999999999</v>
      </c>
      <c r="M73" s="33">
        <v>285.97500000000002</v>
      </c>
    </row>
    <row r="74" spans="2:13" s="56" customFormat="1" ht="22.5" customHeight="1" x14ac:dyDescent="0.25">
      <c r="B74" s="76" t="s">
        <v>127</v>
      </c>
      <c r="C74" s="76"/>
      <c r="D74" s="76"/>
      <c r="E74" s="55">
        <f t="shared" ref="E74:M74" si="5">SUM(E45,E47,E52,E53,E55,E58,E60,E63,E64,E67)-SUM(E46,E48:E51,E54,E56:E57,E59,E61:E62,E65:E66,E68:E73)</f>
        <v>38078</v>
      </c>
      <c r="F74" s="55">
        <f t="shared" si="5"/>
        <v>34393</v>
      </c>
      <c r="G74" s="55">
        <f t="shared" si="5"/>
        <v>45925</v>
      </c>
      <c r="H74" s="55">
        <f t="shared" si="5"/>
        <v>24887</v>
      </c>
      <c r="I74" s="55">
        <f t="shared" si="5"/>
        <v>37577</v>
      </c>
      <c r="J74" s="55">
        <f t="shared" si="5"/>
        <v>11508.21100000001</v>
      </c>
      <c r="K74" s="55">
        <f t="shared" si="5"/>
        <v>6799.4400000000023</v>
      </c>
      <c r="L74" s="55">
        <f t="shared" ref="L74" si="6">SUM(L45,L47,L52,L53,L55,L58,L60,L63,L64,L67)-SUM(L46,L48:L51,L54,L56:L57,L59,L61:L62,L65:L66,L68:L73)</f>
        <v>9701.3159999999989</v>
      </c>
      <c r="M74" s="55">
        <f t="shared" si="5"/>
        <v>9113.7150000000038</v>
      </c>
    </row>
    <row r="75" spans="2:13" s="6" customFormat="1" ht="22.5" customHeight="1" x14ac:dyDescent="0.25">
      <c r="B75" s="77" t="s">
        <v>27</v>
      </c>
      <c r="C75" s="77"/>
      <c r="D75" s="78"/>
      <c r="E75" s="35">
        <f t="shared" ref="E75:K75" si="7">SUM(E9,E44)</f>
        <v>461236</v>
      </c>
      <c r="F75" s="35">
        <f t="shared" si="7"/>
        <v>385188</v>
      </c>
      <c r="G75" s="35">
        <f t="shared" si="7"/>
        <v>480923</v>
      </c>
      <c r="H75" s="35">
        <f t="shared" si="7"/>
        <v>261154</v>
      </c>
      <c r="I75" s="35">
        <f t="shared" si="7"/>
        <v>472735</v>
      </c>
      <c r="J75" s="35">
        <f t="shared" si="7"/>
        <v>450986.15900000004</v>
      </c>
      <c r="K75" s="35">
        <f t="shared" si="7"/>
        <v>350268.37400000007</v>
      </c>
      <c r="L75" s="35">
        <f>IF(L9="…","…",SUM(L9,L44))</f>
        <v>453368.3839999999</v>
      </c>
      <c r="M75" s="35">
        <f>IF(M9="…","…",SUM(M9,M44))</f>
        <v>313882.63299999997</v>
      </c>
    </row>
    <row r="76" spans="2:13" s="36" customFormat="1" ht="6.75" customHeight="1" x14ac:dyDescent="0.25"/>
    <row r="77" spans="2:13" s="36" customFormat="1" ht="23.25" customHeight="1" x14ac:dyDescent="0.25">
      <c r="B77" s="79" t="s">
        <v>128</v>
      </c>
      <c r="C77" s="80"/>
      <c r="D77" s="81"/>
      <c r="E77" s="81"/>
      <c r="F77" s="81"/>
      <c r="G77" s="81"/>
      <c r="H77" s="81"/>
      <c r="I77" s="81"/>
      <c r="J77" s="81"/>
      <c r="K77" s="81"/>
      <c r="L77" s="81"/>
      <c r="M77" s="82"/>
    </row>
    <row r="78" spans="2:13" s="31" customFormat="1" ht="6.75" customHeight="1" thickBot="1" x14ac:dyDescent="0.25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</row>
    <row r="79" spans="2:13" s="20" customFormat="1" ht="16.5" customHeight="1" x14ac:dyDescent="0.25">
      <c r="B79" s="17"/>
      <c r="C79" s="17"/>
      <c r="D79" s="17"/>
      <c r="E79" s="33"/>
      <c r="F79" s="33"/>
      <c r="G79" s="33"/>
      <c r="H79" s="33"/>
      <c r="I79" s="33"/>
      <c r="J79" s="33"/>
      <c r="K79" s="33"/>
      <c r="L79" s="33"/>
      <c r="M79" s="33"/>
    </row>
    <row r="80" spans="2:13" s="20" customFormat="1" ht="16.5" customHeight="1" x14ac:dyDescent="0.25">
      <c r="B80" s="17"/>
      <c r="C80" s="17"/>
      <c r="D80" s="17"/>
      <c r="E80" s="33"/>
      <c r="F80" s="33"/>
      <c r="G80" s="33"/>
      <c r="H80" s="33"/>
      <c r="I80" s="33"/>
      <c r="J80" s="33"/>
      <c r="K80" s="33"/>
      <c r="L80" s="33"/>
      <c r="M80" s="33"/>
    </row>
    <row r="81" spans="2:13" s="20" customFormat="1" ht="16.5" customHeight="1" x14ac:dyDescent="0.25">
      <c r="B81" s="17"/>
      <c r="C81" s="17"/>
      <c r="D81" s="17"/>
      <c r="E81" s="33"/>
      <c r="F81" s="33"/>
      <c r="G81" s="33"/>
      <c r="H81" s="33"/>
      <c r="I81" s="33"/>
      <c r="J81" s="33"/>
      <c r="K81" s="33"/>
      <c r="L81" s="33"/>
      <c r="M81" s="33"/>
    </row>
    <row r="82" spans="2:13" s="20" customFormat="1" ht="16.5" customHeight="1" x14ac:dyDescent="0.25">
      <c r="B82" s="17"/>
      <c r="C82" s="17"/>
      <c r="D82" s="17"/>
      <c r="E82" s="33"/>
      <c r="F82" s="33"/>
      <c r="G82" s="33"/>
      <c r="H82" s="33"/>
      <c r="I82" s="33"/>
      <c r="J82" s="33"/>
      <c r="K82" s="33"/>
      <c r="L82" s="33"/>
      <c r="M82" s="33"/>
    </row>
    <row r="83" spans="2:13" s="20" customFormat="1" ht="16.5" customHeight="1" x14ac:dyDescent="0.25">
      <c r="B83" s="17"/>
      <c r="C83" s="17"/>
      <c r="D83" s="17"/>
      <c r="E83" s="33"/>
      <c r="F83" s="33"/>
      <c r="G83" s="33"/>
      <c r="H83" s="33"/>
      <c r="I83" s="33"/>
      <c r="J83" s="33"/>
      <c r="K83" s="33"/>
      <c r="L83" s="33"/>
      <c r="M83" s="33"/>
    </row>
    <row r="84" spans="2:13" s="20" customFormat="1" ht="16.5" customHeight="1" x14ac:dyDescent="0.25">
      <c r="B84" s="17"/>
      <c r="C84" s="17"/>
      <c r="D84" s="17"/>
      <c r="E84" s="33"/>
      <c r="F84" s="33"/>
      <c r="G84" s="33"/>
      <c r="H84" s="33"/>
      <c r="I84" s="33"/>
      <c r="J84" s="33"/>
      <c r="K84" s="33"/>
      <c r="L84" s="33"/>
      <c r="M84" s="33"/>
    </row>
    <row r="85" spans="2:13" s="20" customFormat="1" ht="16.5" customHeight="1" x14ac:dyDescent="0.25">
      <c r="B85" s="17"/>
      <c r="C85" s="17"/>
      <c r="D85" s="17"/>
      <c r="E85" s="33"/>
      <c r="F85" s="33"/>
      <c r="G85" s="33"/>
      <c r="H85" s="33"/>
      <c r="I85" s="33"/>
      <c r="J85" s="33"/>
      <c r="K85" s="33"/>
      <c r="L85" s="33"/>
      <c r="M85" s="33"/>
    </row>
    <row r="86" spans="2:13" s="20" customFormat="1" ht="16.5" customHeight="1" x14ac:dyDescent="0.25">
      <c r="B86" s="17"/>
      <c r="C86" s="17"/>
      <c r="D86" s="17"/>
      <c r="E86" s="33"/>
      <c r="F86" s="33"/>
      <c r="G86" s="33"/>
      <c r="H86" s="33"/>
      <c r="I86" s="33"/>
      <c r="J86" s="33"/>
      <c r="K86" s="33"/>
      <c r="L86" s="33"/>
      <c r="M86" s="33"/>
    </row>
    <row r="87" spans="2:13" s="20" customFormat="1" ht="16.5" customHeight="1" x14ac:dyDescent="0.25">
      <c r="B87" s="17"/>
      <c r="C87" s="17"/>
      <c r="D87" s="17"/>
      <c r="E87" s="33"/>
      <c r="F87" s="33"/>
      <c r="G87" s="33"/>
      <c r="H87" s="33"/>
      <c r="I87" s="33"/>
      <c r="J87" s="33"/>
      <c r="K87" s="33"/>
      <c r="L87" s="33"/>
      <c r="M87" s="33"/>
    </row>
    <row r="88" spans="2:13" s="20" customFormat="1" ht="16.5" customHeight="1" x14ac:dyDescent="0.25">
      <c r="B88" s="17"/>
      <c r="C88" s="17"/>
      <c r="D88" s="17"/>
      <c r="E88" s="33"/>
      <c r="F88" s="33"/>
      <c r="G88" s="33"/>
      <c r="H88" s="33"/>
      <c r="I88" s="33"/>
      <c r="J88" s="33"/>
      <c r="K88" s="33"/>
      <c r="L88" s="33"/>
      <c r="M88" s="33"/>
    </row>
    <row r="89" spans="2:13" s="20" customFormat="1" ht="16.5" customHeight="1" x14ac:dyDescent="0.25">
      <c r="B89" s="17"/>
      <c r="C89" s="17"/>
      <c r="D89" s="17"/>
      <c r="E89" s="33"/>
      <c r="F89" s="33"/>
      <c r="G89" s="33"/>
      <c r="H89" s="33"/>
      <c r="I89" s="33"/>
      <c r="J89" s="33"/>
      <c r="K89" s="33"/>
      <c r="L89" s="33"/>
      <c r="M89" s="33"/>
    </row>
    <row r="90" spans="2:13" s="20" customFormat="1" ht="16.5" customHeight="1" x14ac:dyDescent="0.25">
      <c r="B90" s="17"/>
      <c r="C90" s="17"/>
      <c r="D90" s="17"/>
      <c r="E90" s="33"/>
      <c r="F90" s="33"/>
      <c r="G90" s="33"/>
      <c r="H90" s="33"/>
      <c r="I90" s="33"/>
      <c r="J90" s="33"/>
      <c r="K90" s="33"/>
      <c r="L90" s="33"/>
      <c r="M90" s="33"/>
    </row>
    <row r="91" spans="2:13" s="20" customFormat="1" ht="16.5" customHeight="1" x14ac:dyDescent="0.25">
      <c r="B91" s="17"/>
      <c r="C91" s="17"/>
      <c r="D91" s="17"/>
      <c r="E91" s="33"/>
      <c r="F91" s="33"/>
      <c r="G91" s="33"/>
      <c r="H91" s="33"/>
      <c r="I91" s="33"/>
      <c r="J91" s="33"/>
      <c r="K91" s="33"/>
      <c r="L91" s="33"/>
      <c r="M91" s="33"/>
    </row>
    <row r="92" spans="2:13" s="20" customFormat="1" ht="16.5" customHeight="1" x14ac:dyDescent="0.25">
      <c r="B92" s="17"/>
      <c r="C92" s="17"/>
      <c r="D92" s="17"/>
      <c r="E92" s="33"/>
      <c r="F92" s="33"/>
      <c r="G92" s="33"/>
      <c r="H92" s="33"/>
      <c r="I92" s="33"/>
      <c r="J92" s="33"/>
      <c r="K92" s="33"/>
      <c r="L92" s="33"/>
      <c r="M92" s="33"/>
    </row>
    <row r="93" spans="2:13" s="20" customFormat="1" ht="16.5" customHeight="1" x14ac:dyDescent="0.25">
      <c r="B93" s="17"/>
      <c r="C93" s="17"/>
      <c r="D93" s="17"/>
      <c r="E93" s="33"/>
      <c r="F93" s="33"/>
      <c r="G93" s="33"/>
      <c r="H93" s="33"/>
      <c r="I93" s="33"/>
      <c r="J93" s="33"/>
      <c r="K93" s="33"/>
      <c r="L93" s="33"/>
      <c r="M93" s="33"/>
    </row>
    <row r="94" spans="2:13" s="20" customFormat="1" ht="16.5" customHeight="1" x14ac:dyDescent="0.25">
      <c r="B94" s="17"/>
      <c r="C94" s="17"/>
      <c r="D94" s="17"/>
      <c r="E94" s="33"/>
      <c r="F94" s="33"/>
      <c r="G94" s="33"/>
      <c r="H94" s="33"/>
      <c r="I94" s="33"/>
      <c r="J94" s="33"/>
      <c r="K94" s="33"/>
      <c r="L94" s="33"/>
      <c r="M94" s="33"/>
    </row>
    <row r="95" spans="2:13" s="20" customFormat="1" ht="16.5" customHeight="1" x14ac:dyDescent="0.25">
      <c r="B95" s="17"/>
      <c r="C95" s="17"/>
      <c r="D95" s="17"/>
      <c r="E95" s="33"/>
      <c r="F95" s="33"/>
      <c r="G95" s="33"/>
      <c r="H95" s="33"/>
      <c r="I95" s="33"/>
      <c r="J95" s="33"/>
      <c r="K95" s="33"/>
      <c r="L95" s="33"/>
      <c r="M95" s="33"/>
    </row>
    <row r="96" spans="2:13" s="20" customFormat="1" ht="16.5" customHeight="1" x14ac:dyDescent="0.25">
      <c r="B96" s="17"/>
      <c r="C96" s="17"/>
      <c r="D96" s="17"/>
      <c r="E96" s="33"/>
      <c r="F96" s="33"/>
      <c r="G96" s="33"/>
      <c r="H96" s="33"/>
      <c r="I96" s="33"/>
      <c r="J96" s="33"/>
      <c r="K96" s="33"/>
      <c r="L96" s="33"/>
      <c r="M96" s="33"/>
    </row>
    <row r="97" spans="2:13" s="20" customFormat="1" ht="16.5" customHeight="1" x14ac:dyDescent="0.25">
      <c r="B97" s="17"/>
      <c r="C97" s="17"/>
      <c r="D97" s="17"/>
      <c r="E97" s="33"/>
      <c r="F97" s="33"/>
      <c r="G97" s="33"/>
      <c r="H97" s="33"/>
      <c r="I97" s="33"/>
      <c r="J97" s="33"/>
      <c r="K97" s="33"/>
      <c r="L97" s="33"/>
      <c r="M97" s="33"/>
    </row>
    <row r="98" spans="2:13" s="20" customFormat="1" ht="16.5" customHeight="1" x14ac:dyDescent="0.25">
      <c r="B98" s="17"/>
      <c r="C98" s="17"/>
      <c r="D98" s="17"/>
      <c r="E98" s="33"/>
      <c r="F98" s="33"/>
      <c r="G98" s="33"/>
      <c r="H98" s="33"/>
      <c r="I98" s="33"/>
      <c r="J98" s="33"/>
      <c r="K98" s="33"/>
      <c r="L98" s="33"/>
      <c r="M98" s="33"/>
    </row>
    <row r="99" spans="2:13" s="20" customFormat="1" ht="16.5" customHeight="1" x14ac:dyDescent="0.25">
      <c r="B99" s="17"/>
      <c r="C99" s="17"/>
      <c r="D99" s="17"/>
      <c r="E99" s="33"/>
      <c r="F99" s="33"/>
      <c r="G99" s="33"/>
      <c r="H99" s="33"/>
      <c r="I99" s="33"/>
      <c r="J99" s="33"/>
      <c r="K99" s="33"/>
      <c r="L99" s="33"/>
      <c r="M99" s="33"/>
    </row>
    <row r="100" spans="2:13" s="20" customFormat="1" ht="16.5" customHeight="1" x14ac:dyDescent="0.25">
      <c r="B100" s="17"/>
      <c r="C100" s="17"/>
      <c r="D100" s="17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2:13" s="20" customFormat="1" ht="16.5" customHeight="1" x14ac:dyDescent="0.25">
      <c r="B101" s="17"/>
      <c r="C101" s="17"/>
      <c r="D101" s="17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2:13" s="20" customFormat="1" ht="16.5" customHeight="1" x14ac:dyDescent="0.25">
      <c r="B102" s="17"/>
      <c r="C102" s="17"/>
      <c r="D102" s="17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2:13" s="20" customFormat="1" ht="16.5" customHeight="1" x14ac:dyDescent="0.25">
      <c r="B103" s="17"/>
      <c r="C103" s="17"/>
      <c r="D103" s="17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2:13" s="20" customFormat="1" ht="16.5" customHeight="1" x14ac:dyDescent="0.25">
      <c r="B104" s="17"/>
      <c r="C104" s="17"/>
      <c r="D104" s="17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2:13" s="20" customFormat="1" ht="16.5" customHeight="1" x14ac:dyDescent="0.25">
      <c r="B105" s="17"/>
      <c r="C105" s="17"/>
      <c r="D105" s="17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2:13" s="20" customFormat="1" ht="16.5" customHeight="1" x14ac:dyDescent="0.25">
      <c r="B106" s="17"/>
      <c r="C106" s="17"/>
      <c r="D106" s="17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2:13" s="20" customFormat="1" ht="16.5" customHeight="1" x14ac:dyDescent="0.25">
      <c r="B107" s="17"/>
      <c r="C107" s="17"/>
      <c r="D107" s="17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2:13" s="20" customFormat="1" ht="16.5" customHeight="1" x14ac:dyDescent="0.25">
      <c r="B108" s="17"/>
      <c r="C108" s="17"/>
      <c r="D108" s="17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2:13" s="20" customFormat="1" ht="16.5" customHeight="1" x14ac:dyDescent="0.25">
      <c r="B109" s="17"/>
      <c r="C109" s="17"/>
      <c r="D109" s="17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2:13" s="20" customFormat="1" ht="16.5" customHeight="1" x14ac:dyDescent="0.25">
      <c r="B110" s="17"/>
      <c r="C110" s="17"/>
      <c r="D110" s="17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2:13" s="20" customFormat="1" ht="16.5" customHeight="1" x14ac:dyDescent="0.25">
      <c r="B111" s="17"/>
      <c r="C111" s="17"/>
      <c r="D111" s="17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2:13" s="20" customFormat="1" ht="16.5" customHeight="1" x14ac:dyDescent="0.25">
      <c r="B112" s="17"/>
      <c r="C112" s="17"/>
      <c r="D112" s="17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2:13" s="20" customFormat="1" ht="16.5" customHeight="1" x14ac:dyDescent="0.25">
      <c r="B113" s="17"/>
      <c r="C113" s="17"/>
      <c r="D113" s="17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2:13" s="20" customFormat="1" ht="16.5" customHeight="1" x14ac:dyDescent="0.25">
      <c r="B114" s="17"/>
      <c r="C114" s="17"/>
      <c r="D114" s="17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2:13" s="20" customFormat="1" ht="16.5" customHeight="1" x14ac:dyDescent="0.25">
      <c r="B115" s="17"/>
      <c r="C115" s="17"/>
      <c r="D115" s="17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2:13" s="20" customFormat="1" ht="16.5" customHeight="1" x14ac:dyDescent="0.25">
      <c r="B116" s="17"/>
      <c r="C116" s="17"/>
      <c r="D116" s="17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2:13" s="20" customFormat="1" ht="16.5" customHeight="1" x14ac:dyDescent="0.25">
      <c r="B117" s="17"/>
      <c r="C117" s="17"/>
      <c r="D117" s="17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2:13" s="20" customFormat="1" ht="16.5" customHeight="1" x14ac:dyDescent="0.25">
      <c r="B118" s="17"/>
      <c r="C118" s="17"/>
      <c r="D118" s="17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2:13" s="20" customFormat="1" ht="16.5" customHeight="1" x14ac:dyDescent="0.25">
      <c r="B119" s="17"/>
      <c r="C119" s="17"/>
      <c r="D119" s="17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2:13" s="20" customFormat="1" ht="16.5" customHeight="1" x14ac:dyDescent="0.25">
      <c r="B120" s="17"/>
      <c r="C120" s="17"/>
      <c r="D120" s="17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2:13" s="20" customFormat="1" ht="16.5" customHeight="1" x14ac:dyDescent="0.25">
      <c r="B121" s="17"/>
      <c r="C121" s="17"/>
      <c r="D121" s="17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2:13" s="20" customFormat="1" ht="16.5" customHeight="1" x14ac:dyDescent="0.25">
      <c r="B122" s="17"/>
      <c r="C122" s="17"/>
      <c r="D122" s="17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2:13" s="20" customFormat="1" ht="16.5" customHeight="1" x14ac:dyDescent="0.25">
      <c r="B123" s="17"/>
      <c r="C123" s="17"/>
      <c r="D123" s="17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2:13" s="20" customFormat="1" ht="16.5" customHeight="1" x14ac:dyDescent="0.25">
      <c r="B124" s="17"/>
      <c r="C124" s="17"/>
      <c r="D124" s="17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2:13" s="20" customFormat="1" ht="16.5" customHeight="1" x14ac:dyDescent="0.25">
      <c r="B125" s="17"/>
      <c r="C125" s="17"/>
      <c r="D125" s="17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2:13" s="20" customFormat="1" ht="16.5" customHeight="1" x14ac:dyDescent="0.25">
      <c r="B126" s="17"/>
      <c r="C126" s="17"/>
      <c r="D126" s="17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2:13" s="20" customFormat="1" ht="16.5" customHeight="1" x14ac:dyDescent="0.25">
      <c r="B127" s="17"/>
      <c r="C127" s="17"/>
      <c r="D127" s="17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2:13" s="20" customFormat="1" ht="16.5" customHeight="1" x14ac:dyDescent="0.25">
      <c r="B128" s="17"/>
      <c r="C128" s="17"/>
      <c r="D128" s="17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2:13" s="20" customFormat="1" ht="16.5" customHeight="1" x14ac:dyDescent="0.25">
      <c r="B129" s="17"/>
      <c r="C129" s="17"/>
      <c r="D129" s="17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2:13" s="20" customFormat="1" ht="16.5" customHeight="1" x14ac:dyDescent="0.25">
      <c r="B130" s="17"/>
      <c r="C130" s="17"/>
      <c r="D130" s="17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2:13" s="20" customFormat="1" ht="16.5" customHeight="1" x14ac:dyDescent="0.25">
      <c r="B131" s="17"/>
      <c r="C131" s="17"/>
      <c r="D131" s="17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2:13" s="20" customFormat="1" ht="16.5" customHeight="1" x14ac:dyDescent="0.25">
      <c r="B132" s="17"/>
      <c r="C132" s="17"/>
      <c r="D132" s="17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2:13" s="20" customFormat="1" ht="16.5" customHeight="1" x14ac:dyDescent="0.25">
      <c r="B133" s="17"/>
      <c r="C133" s="17"/>
      <c r="D133" s="17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2:13" s="20" customFormat="1" ht="16.5" customHeight="1" x14ac:dyDescent="0.25">
      <c r="B134" s="17"/>
      <c r="C134" s="17"/>
      <c r="D134" s="17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2:13" s="20" customFormat="1" ht="16.5" customHeight="1" x14ac:dyDescent="0.25">
      <c r="B135" s="17"/>
      <c r="C135" s="17"/>
      <c r="D135" s="17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2:13" s="20" customFormat="1" ht="16.5" customHeight="1" x14ac:dyDescent="0.25">
      <c r="B136" s="17"/>
      <c r="C136" s="17"/>
      <c r="D136" s="17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2:13" s="20" customFormat="1" ht="16.5" customHeight="1" x14ac:dyDescent="0.25">
      <c r="B137" s="17"/>
      <c r="C137" s="17"/>
      <c r="D137" s="17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2:13" s="20" customFormat="1" ht="16.5" customHeight="1" x14ac:dyDescent="0.25">
      <c r="B138" s="17"/>
      <c r="C138" s="17"/>
      <c r="D138" s="17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2:13" s="20" customFormat="1" ht="16.5" customHeight="1" x14ac:dyDescent="0.25">
      <c r="B139" s="17"/>
      <c r="C139" s="17"/>
      <c r="D139" s="17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2:13" s="20" customFormat="1" ht="16.5" customHeight="1" x14ac:dyDescent="0.25">
      <c r="B140" s="17"/>
      <c r="C140" s="17"/>
      <c r="D140" s="17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2:13" s="20" customFormat="1" ht="16.5" customHeight="1" x14ac:dyDescent="0.25">
      <c r="B141" s="17"/>
      <c r="C141" s="17"/>
      <c r="D141" s="17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2:13" s="20" customFormat="1" ht="16.5" customHeight="1" x14ac:dyDescent="0.25">
      <c r="B142" s="17"/>
      <c r="C142" s="17"/>
      <c r="D142" s="17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2:13" s="20" customFormat="1" ht="16.5" customHeight="1" x14ac:dyDescent="0.25">
      <c r="B143" s="17"/>
      <c r="C143" s="17"/>
      <c r="D143" s="17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2:13" s="20" customFormat="1" ht="16.5" customHeight="1" x14ac:dyDescent="0.25">
      <c r="B144" s="17"/>
      <c r="C144" s="17"/>
      <c r="D144" s="17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2:13" s="20" customFormat="1" ht="16.5" customHeight="1" x14ac:dyDescent="0.25">
      <c r="B145" s="17"/>
      <c r="C145" s="17"/>
      <c r="D145" s="17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2:13" s="20" customFormat="1" ht="16.5" customHeight="1" x14ac:dyDescent="0.25">
      <c r="B146" s="17"/>
      <c r="C146" s="17"/>
      <c r="D146" s="17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2:13" s="20" customFormat="1" ht="16.5" customHeight="1" x14ac:dyDescent="0.25">
      <c r="B147" s="17"/>
      <c r="C147" s="17"/>
      <c r="D147" s="17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2:13" s="20" customFormat="1" ht="16.5" customHeight="1" x14ac:dyDescent="0.25">
      <c r="B148" s="17"/>
      <c r="C148" s="17"/>
      <c r="D148" s="17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2:13" s="20" customFormat="1" ht="16.5" customHeight="1" x14ac:dyDescent="0.25">
      <c r="B149" s="17"/>
      <c r="C149" s="17"/>
      <c r="D149" s="17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2:13" s="20" customFormat="1" ht="16.5" customHeight="1" x14ac:dyDescent="0.25">
      <c r="B150" s="17"/>
      <c r="C150" s="17"/>
      <c r="D150" s="17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2:13" s="20" customFormat="1" ht="16.5" customHeight="1" x14ac:dyDescent="0.25">
      <c r="B151" s="17"/>
      <c r="C151" s="17"/>
      <c r="D151" s="17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2:13" s="20" customFormat="1" ht="16.5" customHeight="1" x14ac:dyDescent="0.25">
      <c r="B152" s="17"/>
      <c r="C152" s="17"/>
      <c r="D152" s="17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2:13" s="20" customFormat="1" ht="16.5" customHeight="1" x14ac:dyDescent="0.25">
      <c r="B153" s="17"/>
      <c r="C153" s="17"/>
      <c r="D153" s="17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2:13" s="20" customFormat="1" ht="16.5" customHeight="1" x14ac:dyDescent="0.25">
      <c r="B154" s="17"/>
      <c r="C154" s="17"/>
      <c r="D154" s="17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2:13" s="20" customFormat="1" ht="16.5" customHeight="1" x14ac:dyDescent="0.25">
      <c r="B155" s="17"/>
      <c r="C155" s="17"/>
      <c r="D155" s="17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2:13" s="20" customFormat="1" ht="16.5" customHeight="1" x14ac:dyDescent="0.25">
      <c r="B156" s="17"/>
      <c r="C156" s="17"/>
      <c r="D156" s="17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2:13" s="20" customFormat="1" ht="16.5" customHeight="1" x14ac:dyDescent="0.25">
      <c r="B157" s="17"/>
      <c r="C157" s="17"/>
      <c r="D157" s="17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2:13" s="20" customFormat="1" ht="16.5" customHeight="1" x14ac:dyDescent="0.25">
      <c r="B158" s="17"/>
      <c r="C158" s="17"/>
      <c r="D158" s="17"/>
      <c r="E158" s="33"/>
      <c r="F158" s="33"/>
      <c r="G158" s="33"/>
      <c r="H158" s="33"/>
      <c r="I158" s="33"/>
      <c r="J158" s="33"/>
      <c r="K158" s="33"/>
      <c r="L158" s="33"/>
      <c r="M158" s="33"/>
    </row>
  </sheetData>
  <mergeCells count="28">
    <mergeCell ref="B34:D34"/>
    <mergeCell ref="B1:E1"/>
    <mergeCell ref="B2:E2"/>
    <mergeCell ref="D5:M5"/>
    <mergeCell ref="E6:K6"/>
    <mergeCell ref="B10:D10"/>
    <mergeCell ref="B14:D14"/>
    <mergeCell ref="B19:D19"/>
    <mergeCell ref="B21:D21"/>
    <mergeCell ref="B24:D24"/>
    <mergeCell ref="B26:D26"/>
    <mergeCell ref="B30:D30"/>
    <mergeCell ref="B64:D64"/>
    <mergeCell ref="B37:D37"/>
    <mergeCell ref="B39:D39"/>
    <mergeCell ref="B43:D43"/>
    <mergeCell ref="B45:D45"/>
    <mergeCell ref="B47:D47"/>
    <mergeCell ref="B52:D52"/>
    <mergeCell ref="B53:D53"/>
    <mergeCell ref="B55:D55"/>
    <mergeCell ref="B58:D58"/>
    <mergeCell ref="B60:D60"/>
    <mergeCell ref="B63:D63"/>
    <mergeCell ref="B67:D67"/>
    <mergeCell ref="B74:D74"/>
    <mergeCell ref="B75:D75"/>
    <mergeCell ref="B77:M77"/>
  </mergeCells>
  <pageMargins left="0" right="0.59055118110236227" top="0" bottom="0.59055118110236227" header="0" footer="0.39370078740157483"/>
  <pageSetup paperSize="9" scale="55" orientation="portrait" horizontalDpi="4294967292" verticalDpi="4294967292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showGridLines="0" zoomScaleNormal="100" workbookViewId="0">
      <pane ySplit="8" topLeftCell="A9" activePane="bottomLeft" state="frozen"/>
      <selection activeCell="B5" sqref="B5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9.28515625" style="1" customWidth="1"/>
    <col min="3" max="3" width="1.28515625" style="1" customWidth="1"/>
    <col min="4" max="4" width="70.5703125" style="1" customWidth="1"/>
    <col min="5" max="13" width="11.42578125" style="1" customWidth="1"/>
    <col min="14" max="16384" width="10.85546875" style="1"/>
  </cols>
  <sheetData>
    <row r="1" spans="1:13" ht="33" customHeight="1" x14ac:dyDescent="0.2">
      <c r="B1" s="64" t="s">
        <v>0</v>
      </c>
      <c r="C1" s="64"/>
      <c r="D1" s="64"/>
      <c r="E1" s="64"/>
      <c r="F1" s="46"/>
      <c r="G1" s="46"/>
    </row>
    <row r="2" spans="1:13" ht="16.5" customHeight="1" x14ac:dyDescent="0.25">
      <c r="B2" s="65" t="s">
        <v>1</v>
      </c>
      <c r="C2" s="65"/>
      <c r="D2" s="65"/>
      <c r="E2" s="66"/>
      <c r="F2" s="47"/>
      <c r="G2" s="47"/>
    </row>
    <row r="3" spans="1:13" ht="6.75" customHeight="1" x14ac:dyDescent="0.2">
      <c r="A3" s="2"/>
    </row>
    <row r="5" spans="1:13" s="3" customFormat="1" ht="17.100000000000001" customHeight="1" x14ac:dyDescent="0.3">
      <c r="B5" s="4" t="s">
        <v>29</v>
      </c>
      <c r="C5" s="4"/>
      <c r="D5" s="67" t="s">
        <v>122</v>
      </c>
      <c r="E5" s="85"/>
      <c r="F5" s="85"/>
      <c r="G5" s="85"/>
      <c r="H5" s="85"/>
      <c r="I5" s="85"/>
      <c r="J5" s="85"/>
      <c r="K5" s="85"/>
      <c r="L5" s="85"/>
      <c r="M5" s="85"/>
    </row>
    <row r="6" spans="1:13" s="6" customFormat="1" ht="2.25" customHeight="1" x14ac:dyDescent="0.25">
      <c r="A6" s="32"/>
      <c r="B6" s="7"/>
      <c r="C6" s="7"/>
      <c r="D6" s="7"/>
      <c r="E6" s="86"/>
      <c r="F6" s="86"/>
      <c r="G6" s="86"/>
      <c r="H6" s="86"/>
      <c r="I6" s="86"/>
      <c r="J6" s="86"/>
      <c r="K6" s="86"/>
      <c r="L6" s="62"/>
      <c r="M6" s="54"/>
    </row>
    <row r="7" spans="1:13" s="6" customFormat="1" ht="6.75" customHeight="1" x14ac:dyDescent="0.25"/>
    <row r="8" spans="1:13" s="6" customFormat="1" ht="17.100000000000001" customHeight="1" x14ac:dyDescent="0.25">
      <c r="B8" s="12" t="s">
        <v>30</v>
      </c>
      <c r="C8" s="12"/>
      <c r="D8" s="12" t="s">
        <v>125</v>
      </c>
      <c r="E8" s="48">
        <v>2015</v>
      </c>
      <c r="F8" s="48">
        <f>E8+1</f>
        <v>2016</v>
      </c>
      <c r="G8" s="48">
        <f t="shared" ref="G8:J8" si="0">F8+1</f>
        <v>2017</v>
      </c>
      <c r="H8" s="48">
        <f t="shared" si="0"/>
        <v>2018</v>
      </c>
      <c r="I8" s="48">
        <f t="shared" si="0"/>
        <v>2019</v>
      </c>
      <c r="J8" s="48">
        <f t="shared" si="0"/>
        <v>2020</v>
      </c>
      <c r="K8" s="61">
        <f t="shared" ref="K8" si="1">J8+1</f>
        <v>2021</v>
      </c>
      <c r="L8" s="61">
        <f t="shared" ref="L8" si="2">K8+1</f>
        <v>2022</v>
      </c>
      <c r="M8" s="61">
        <f t="shared" ref="M8" si="3">L8+1</f>
        <v>2023</v>
      </c>
    </row>
    <row r="9" spans="1:13" s="38" customFormat="1" ht="22.5" customHeight="1" x14ac:dyDescent="0.25">
      <c r="B9" s="13" t="s">
        <v>97</v>
      </c>
      <c r="C9" s="13"/>
      <c r="E9" s="39">
        <v>354353</v>
      </c>
      <c r="F9" s="39">
        <v>387379</v>
      </c>
      <c r="G9" s="39">
        <v>391050</v>
      </c>
      <c r="H9" s="39">
        <v>180404</v>
      </c>
      <c r="I9" s="39">
        <v>353623</v>
      </c>
      <c r="J9" s="39">
        <v>315704.82300000009</v>
      </c>
      <c r="K9" s="39">
        <v>288942.9709999999</v>
      </c>
      <c r="L9" s="39">
        <v>376138.20200000005</v>
      </c>
      <c r="M9" s="39">
        <v>315371.45500000007</v>
      </c>
    </row>
    <row r="10" spans="1:13" s="49" customFormat="1" ht="16.5" customHeight="1" x14ac:dyDescent="0.25">
      <c r="B10" s="74" t="s">
        <v>99</v>
      </c>
      <c r="C10" s="75"/>
      <c r="D10" s="75"/>
      <c r="E10" s="50">
        <v>12764</v>
      </c>
      <c r="F10" s="50">
        <v>32010</v>
      </c>
      <c r="G10" s="50">
        <v>15020</v>
      </c>
      <c r="H10" s="50">
        <v>11362</v>
      </c>
      <c r="I10" s="50">
        <v>21780</v>
      </c>
      <c r="J10" s="50">
        <v>17869.875</v>
      </c>
      <c r="K10" s="50">
        <v>17745.101999999999</v>
      </c>
      <c r="L10" s="50">
        <v>23212.937999999998</v>
      </c>
      <c r="M10" s="50">
        <v>8628.27</v>
      </c>
    </row>
    <row r="11" spans="1:13" s="20" customFormat="1" ht="16.5" customHeight="1" x14ac:dyDescent="0.25">
      <c r="B11" s="45" t="s">
        <v>63</v>
      </c>
      <c r="C11" s="17"/>
      <c r="D11" s="17" t="s">
        <v>35</v>
      </c>
      <c r="E11" s="33">
        <v>5525</v>
      </c>
      <c r="F11" s="33">
        <v>12320</v>
      </c>
      <c r="G11" s="33">
        <v>7751</v>
      </c>
      <c r="H11" s="33">
        <v>2243</v>
      </c>
      <c r="I11" s="33">
        <v>5240</v>
      </c>
      <c r="J11" s="33">
        <v>5848.9260000000004</v>
      </c>
      <c r="K11" s="33">
        <v>800</v>
      </c>
      <c r="L11" s="33">
        <v>4200.1279999999997</v>
      </c>
      <c r="M11" s="33">
        <v>2039.7349999999999</v>
      </c>
    </row>
    <row r="12" spans="1:13" s="20" customFormat="1" ht="16.5" customHeight="1" x14ac:dyDescent="0.25">
      <c r="B12" s="45" t="s">
        <v>65</v>
      </c>
      <c r="C12" s="17"/>
      <c r="D12" s="17" t="s">
        <v>44</v>
      </c>
      <c r="E12" s="33">
        <v>2000</v>
      </c>
      <c r="F12" s="33">
        <v>0</v>
      </c>
      <c r="G12" s="33">
        <v>0</v>
      </c>
      <c r="H12" s="33">
        <v>0</v>
      </c>
      <c r="I12" s="33">
        <v>1200</v>
      </c>
      <c r="J12" s="33">
        <v>0</v>
      </c>
      <c r="K12" s="33">
        <v>10694.188</v>
      </c>
      <c r="L12" s="33">
        <v>2510.1750000000002</v>
      </c>
      <c r="M12" s="33">
        <v>4049.808</v>
      </c>
    </row>
    <row r="13" spans="1:13" s="20" customFormat="1" ht="22.5" customHeight="1" x14ac:dyDescent="0.25">
      <c r="B13" s="45" t="s">
        <v>66</v>
      </c>
      <c r="C13" s="17"/>
      <c r="D13" s="17" t="s">
        <v>40</v>
      </c>
      <c r="E13" s="33">
        <v>2972</v>
      </c>
      <c r="F13" s="33">
        <v>11603</v>
      </c>
      <c r="G13" s="33">
        <v>2335</v>
      </c>
      <c r="H13" s="33">
        <v>7051</v>
      </c>
      <c r="I13" s="33">
        <v>6383</v>
      </c>
      <c r="J13" s="33">
        <v>11878.659</v>
      </c>
      <c r="K13" s="33">
        <v>5310.18</v>
      </c>
      <c r="L13" s="33">
        <v>9785.4330000000009</v>
      </c>
      <c r="M13" s="33">
        <v>807.07500000000005</v>
      </c>
    </row>
    <row r="14" spans="1:13" s="49" customFormat="1" ht="16.5" customHeight="1" x14ac:dyDescent="0.25">
      <c r="B14" s="74" t="s">
        <v>100</v>
      </c>
      <c r="C14" s="75"/>
      <c r="D14" s="75"/>
      <c r="E14" s="50">
        <v>33971</v>
      </c>
      <c r="F14" s="50">
        <v>25909</v>
      </c>
      <c r="G14" s="50">
        <v>32485</v>
      </c>
      <c r="H14" s="50">
        <v>23028</v>
      </c>
      <c r="I14" s="50">
        <v>29111</v>
      </c>
      <c r="J14" s="50">
        <v>31293.626</v>
      </c>
      <c r="K14" s="50">
        <v>33640.036</v>
      </c>
      <c r="L14" s="50">
        <v>25966.22</v>
      </c>
      <c r="M14" s="50">
        <v>20876.348999999998</v>
      </c>
    </row>
    <row r="15" spans="1:13" s="20" customFormat="1" ht="16.5" customHeight="1" x14ac:dyDescent="0.25">
      <c r="B15" s="45" t="s">
        <v>67</v>
      </c>
      <c r="C15" s="17"/>
      <c r="D15" s="17" t="s">
        <v>47</v>
      </c>
      <c r="E15" s="33">
        <v>1287</v>
      </c>
      <c r="F15" s="33">
        <v>1472</v>
      </c>
      <c r="G15" s="33">
        <v>2130</v>
      </c>
      <c r="H15" s="33">
        <v>388</v>
      </c>
      <c r="I15" s="33">
        <v>2159</v>
      </c>
      <c r="J15" s="33">
        <v>1412.329</v>
      </c>
      <c r="K15" s="33">
        <v>597.84500000000003</v>
      </c>
      <c r="L15" s="33">
        <v>1161.7090000000001</v>
      </c>
      <c r="M15" s="33">
        <v>1469.309</v>
      </c>
    </row>
    <row r="16" spans="1:13" s="20" customFormat="1" ht="16.5" customHeight="1" x14ac:dyDescent="0.25">
      <c r="B16" s="45" t="s">
        <v>64</v>
      </c>
      <c r="C16" s="17"/>
      <c r="D16" s="17" t="s">
        <v>33</v>
      </c>
      <c r="E16" s="33">
        <v>25477</v>
      </c>
      <c r="F16" s="33">
        <v>11381</v>
      </c>
      <c r="G16" s="33">
        <v>15089</v>
      </c>
      <c r="H16" s="33">
        <v>11683</v>
      </c>
      <c r="I16" s="33">
        <v>16658</v>
      </c>
      <c r="J16" s="33">
        <v>16096.838</v>
      </c>
      <c r="K16" s="33">
        <v>14943.227000000001</v>
      </c>
      <c r="L16" s="33">
        <v>5858.6450000000004</v>
      </c>
      <c r="M16" s="33">
        <v>10162.388999999999</v>
      </c>
    </row>
    <row r="17" spans="2:13" s="20" customFormat="1" ht="16.5" customHeight="1" x14ac:dyDescent="0.25">
      <c r="B17" s="45" t="s">
        <v>68</v>
      </c>
      <c r="C17" s="17"/>
      <c r="D17" s="17" t="s">
        <v>41</v>
      </c>
      <c r="E17" s="33">
        <v>1116</v>
      </c>
      <c r="F17" s="33">
        <v>2680</v>
      </c>
      <c r="G17" s="33">
        <v>1126</v>
      </c>
      <c r="H17" s="33">
        <v>6655</v>
      </c>
      <c r="I17" s="33">
        <v>423</v>
      </c>
      <c r="J17" s="33">
        <v>4784.1540000000005</v>
      </c>
      <c r="K17" s="33">
        <v>6379.0959999999995</v>
      </c>
      <c r="L17" s="33">
        <v>3939.107</v>
      </c>
      <c r="M17" s="33">
        <v>5132.0619999999999</v>
      </c>
    </row>
    <row r="18" spans="2:13" s="20" customFormat="1" ht="22.5" customHeight="1" x14ac:dyDescent="0.25">
      <c r="B18" s="45" t="s">
        <v>69</v>
      </c>
      <c r="C18" s="17"/>
      <c r="D18" s="17" t="s">
        <v>58</v>
      </c>
      <c r="E18" s="33">
        <v>3271</v>
      </c>
      <c r="F18" s="33">
        <v>3426</v>
      </c>
      <c r="G18" s="33">
        <v>4975</v>
      </c>
      <c r="H18" s="33">
        <v>846</v>
      </c>
      <c r="I18" s="33">
        <v>2303</v>
      </c>
      <c r="J18" s="33">
        <v>1827.511</v>
      </c>
      <c r="K18" s="33">
        <v>3925.741</v>
      </c>
      <c r="L18" s="33">
        <v>2409.83</v>
      </c>
      <c r="M18" s="33">
        <v>0</v>
      </c>
    </row>
    <row r="19" spans="2:13" s="49" customFormat="1" ht="16.5" customHeight="1" x14ac:dyDescent="0.25">
      <c r="B19" s="74" t="s">
        <v>111</v>
      </c>
      <c r="C19" s="75"/>
      <c r="D19" s="75"/>
      <c r="E19" s="50">
        <v>6831</v>
      </c>
      <c r="F19" s="50">
        <v>6632</v>
      </c>
      <c r="G19" s="50">
        <v>8792</v>
      </c>
      <c r="H19" s="50">
        <v>456</v>
      </c>
      <c r="I19" s="50">
        <v>0</v>
      </c>
      <c r="J19" s="50">
        <v>0</v>
      </c>
      <c r="K19" s="50">
        <v>5287.2960000000003</v>
      </c>
      <c r="L19" s="50">
        <v>3640.7809999999999</v>
      </c>
      <c r="M19" s="50">
        <v>4070.6970000000001</v>
      </c>
    </row>
    <row r="20" spans="2:13" s="20" customFormat="1" ht="22.5" customHeight="1" x14ac:dyDescent="0.25">
      <c r="B20" s="45" t="s">
        <v>105</v>
      </c>
      <c r="C20" s="17"/>
      <c r="D20" s="17" t="s">
        <v>106</v>
      </c>
      <c r="E20" s="33">
        <v>6831</v>
      </c>
      <c r="F20" s="33">
        <v>6632</v>
      </c>
      <c r="G20" s="33">
        <v>8792</v>
      </c>
      <c r="H20" s="33">
        <v>456</v>
      </c>
      <c r="I20" s="33">
        <v>0</v>
      </c>
      <c r="J20" s="33">
        <v>0</v>
      </c>
      <c r="K20" s="33">
        <v>3458.7530000000002</v>
      </c>
      <c r="L20" s="33">
        <v>2663.56</v>
      </c>
      <c r="M20" s="33">
        <v>0</v>
      </c>
    </row>
    <row r="21" spans="2:13" s="49" customFormat="1" ht="16.5" customHeight="1" x14ac:dyDescent="0.25">
      <c r="B21" s="74" t="s">
        <v>101</v>
      </c>
      <c r="C21" s="75"/>
      <c r="D21" s="75"/>
      <c r="E21" s="50">
        <v>175821</v>
      </c>
      <c r="F21" s="50">
        <v>174847</v>
      </c>
      <c r="G21" s="50">
        <v>180711</v>
      </c>
      <c r="H21" s="50">
        <v>74165</v>
      </c>
      <c r="I21" s="50">
        <v>176459</v>
      </c>
      <c r="J21" s="50">
        <v>153472.9</v>
      </c>
      <c r="K21" s="50">
        <v>104762.961</v>
      </c>
      <c r="L21" s="50">
        <v>204082.68299999999</v>
      </c>
      <c r="M21" s="50">
        <v>172664.04</v>
      </c>
    </row>
    <row r="22" spans="2:13" s="20" customFormat="1" ht="16.5" customHeight="1" x14ac:dyDescent="0.25">
      <c r="B22" s="45" t="s">
        <v>70</v>
      </c>
      <c r="C22" s="17"/>
      <c r="D22" s="17" t="s">
        <v>32</v>
      </c>
      <c r="E22" s="33">
        <v>24942</v>
      </c>
      <c r="F22" s="33">
        <v>17468</v>
      </c>
      <c r="G22" s="33">
        <v>18856</v>
      </c>
      <c r="H22" s="33">
        <v>23633</v>
      </c>
      <c r="I22" s="33">
        <v>35222</v>
      </c>
      <c r="J22" s="33">
        <v>36291.040000000001</v>
      </c>
      <c r="K22" s="33">
        <v>30158.287</v>
      </c>
      <c r="L22" s="33">
        <v>39198.142</v>
      </c>
      <c r="M22" s="33">
        <v>36309.629999999997</v>
      </c>
    </row>
    <row r="23" spans="2:13" s="20" customFormat="1" ht="22.5" customHeight="1" x14ac:dyDescent="0.25">
      <c r="B23" s="45" t="s">
        <v>71</v>
      </c>
      <c r="C23" s="17"/>
      <c r="D23" s="17" t="s">
        <v>48</v>
      </c>
      <c r="E23" s="33">
        <v>149102</v>
      </c>
      <c r="F23" s="33">
        <v>153155</v>
      </c>
      <c r="G23" s="33">
        <v>158617</v>
      </c>
      <c r="H23" s="33">
        <v>50532</v>
      </c>
      <c r="I23" s="33">
        <v>141237</v>
      </c>
      <c r="J23" s="33">
        <v>116073.746</v>
      </c>
      <c r="K23" s="33">
        <v>74266.790999999997</v>
      </c>
      <c r="L23" s="33">
        <v>157040.334</v>
      </c>
      <c r="M23" s="33">
        <v>72254.626999999993</v>
      </c>
    </row>
    <row r="24" spans="2:13" s="49" customFormat="1" ht="16.5" customHeight="1" x14ac:dyDescent="0.25">
      <c r="B24" s="74" t="s">
        <v>107</v>
      </c>
      <c r="C24" s="75"/>
      <c r="D24" s="75"/>
      <c r="E24" s="50">
        <v>1494</v>
      </c>
      <c r="F24" s="50">
        <v>0</v>
      </c>
      <c r="G24" s="50">
        <v>16</v>
      </c>
      <c r="H24" s="50">
        <v>1845</v>
      </c>
      <c r="I24" s="50">
        <v>2291</v>
      </c>
      <c r="J24" s="50">
        <v>4390.866</v>
      </c>
      <c r="K24" s="50">
        <v>4560.1909999999998</v>
      </c>
      <c r="L24" s="50">
        <v>2200</v>
      </c>
      <c r="M24" s="50">
        <v>11232.47</v>
      </c>
    </row>
    <row r="25" spans="2:13" s="20" customFormat="1" ht="22.5" customHeight="1" x14ac:dyDescent="0.25">
      <c r="B25" s="45" t="s">
        <v>72</v>
      </c>
      <c r="C25" s="17"/>
      <c r="D25" s="17" t="s">
        <v>39</v>
      </c>
      <c r="E25" s="33">
        <v>1494</v>
      </c>
      <c r="F25" s="33">
        <v>0</v>
      </c>
      <c r="G25" s="33">
        <v>0</v>
      </c>
      <c r="H25" s="33">
        <v>1845</v>
      </c>
      <c r="I25" s="33">
        <v>2291</v>
      </c>
      <c r="J25" s="33">
        <v>4357.2960000000003</v>
      </c>
      <c r="K25" s="33">
        <v>4549.7910000000002</v>
      </c>
      <c r="L25" s="33">
        <v>4622.0969999999998</v>
      </c>
      <c r="M25" s="33">
        <v>0</v>
      </c>
    </row>
    <row r="26" spans="2:13" s="49" customFormat="1" ht="16.5" customHeight="1" x14ac:dyDescent="0.25">
      <c r="B26" s="74" t="s">
        <v>129</v>
      </c>
      <c r="C26" s="75"/>
      <c r="D26" s="75"/>
      <c r="E26" s="50">
        <v>22631</v>
      </c>
      <c r="F26" s="50">
        <v>22592</v>
      </c>
      <c r="G26" s="50">
        <v>29983</v>
      </c>
      <c r="H26" s="50">
        <v>2284</v>
      </c>
      <c r="I26" s="50">
        <v>23902</v>
      </c>
      <c r="J26" s="50">
        <v>15506.968000000001</v>
      </c>
      <c r="K26" s="50">
        <v>16660.850999999999</v>
      </c>
      <c r="L26" s="50">
        <v>19174.716</v>
      </c>
      <c r="M26" s="50">
        <v>18808.044000000002</v>
      </c>
    </row>
    <row r="27" spans="2:13" s="20" customFormat="1" ht="16.5" customHeight="1" x14ac:dyDescent="0.25">
      <c r="B27" s="45" t="s">
        <v>73</v>
      </c>
      <c r="C27" s="17"/>
      <c r="D27" s="17" t="s">
        <v>38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3876.2429999999999</v>
      </c>
      <c r="K27" s="33">
        <v>3232.933</v>
      </c>
      <c r="L27" s="33">
        <v>3763.143</v>
      </c>
      <c r="M27" s="33">
        <v>9356.0930000000008</v>
      </c>
    </row>
    <row r="28" spans="2:13" s="20" customFormat="1" ht="16.5" customHeight="1" x14ac:dyDescent="0.25">
      <c r="B28" s="45" t="s">
        <v>74</v>
      </c>
      <c r="C28" s="17"/>
      <c r="D28" s="17" t="s">
        <v>43</v>
      </c>
      <c r="E28" s="33">
        <v>12677</v>
      </c>
      <c r="F28" s="33">
        <v>10653</v>
      </c>
      <c r="G28" s="33">
        <v>12271</v>
      </c>
      <c r="H28" s="33">
        <v>1426</v>
      </c>
      <c r="I28" s="33">
        <v>9173</v>
      </c>
      <c r="J28" s="33">
        <v>3038.1390000000001</v>
      </c>
      <c r="K28" s="33">
        <v>5189.607</v>
      </c>
      <c r="L28" s="33">
        <v>5769.5630000000001</v>
      </c>
      <c r="M28" s="33">
        <v>83.79</v>
      </c>
    </row>
    <row r="29" spans="2:13" s="20" customFormat="1" ht="22.5" customHeight="1" x14ac:dyDescent="0.25">
      <c r="B29" s="45" t="s">
        <v>75</v>
      </c>
      <c r="C29" s="17"/>
      <c r="D29" s="17" t="s">
        <v>62</v>
      </c>
      <c r="E29" s="33">
        <v>9694</v>
      </c>
      <c r="F29" s="33">
        <v>11704</v>
      </c>
      <c r="G29" s="33">
        <v>12459</v>
      </c>
      <c r="H29" s="33">
        <v>473</v>
      </c>
      <c r="I29" s="33">
        <v>9288</v>
      </c>
      <c r="J29" s="33">
        <v>7212.7849999999999</v>
      </c>
      <c r="K29" s="33">
        <v>7406.567</v>
      </c>
      <c r="L29" s="33">
        <v>12333.504000000001</v>
      </c>
      <c r="M29" s="33">
        <v>4376.616</v>
      </c>
    </row>
    <row r="30" spans="2:13" s="49" customFormat="1" ht="16.5" customHeight="1" x14ac:dyDescent="0.25">
      <c r="B30" s="74" t="s">
        <v>112</v>
      </c>
      <c r="C30" s="75"/>
      <c r="D30" s="75"/>
      <c r="E30" s="50">
        <v>70321</v>
      </c>
      <c r="F30" s="50">
        <v>74474</v>
      </c>
      <c r="G30" s="50">
        <v>70174</v>
      </c>
      <c r="H30" s="50">
        <v>50243</v>
      </c>
      <c r="I30" s="50">
        <v>54178</v>
      </c>
      <c r="J30" s="50">
        <v>60284.874000000003</v>
      </c>
      <c r="K30" s="50">
        <v>58801.593000000001</v>
      </c>
      <c r="L30" s="50">
        <v>55406.491000000002</v>
      </c>
      <c r="M30" s="50">
        <v>44869.978999999999</v>
      </c>
    </row>
    <row r="31" spans="2:13" s="20" customFormat="1" ht="16.5" customHeight="1" x14ac:dyDescent="0.25">
      <c r="B31" s="45" t="s">
        <v>76</v>
      </c>
      <c r="C31" s="17"/>
      <c r="D31" s="17" t="s">
        <v>31</v>
      </c>
      <c r="E31" s="33">
        <v>66668</v>
      </c>
      <c r="F31" s="33">
        <v>56182</v>
      </c>
      <c r="G31" s="33">
        <v>57212</v>
      </c>
      <c r="H31" s="33">
        <v>29264</v>
      </c>
      <c r="I31" s="33">
        <v>47574</v>
      </c>
      <c r="J31" s="33">
        <v>55523</v>
      </c>
      <c r="K31" s="33">
        <v>46875.8</v>
      </c>
      <c r="L31" s="33">
        <v>40919.1</v>
      </c>
      <c r="M31" s="33">
        <v>44339.9</v>
      </c>
    </row>
    <row r="32" spans="2:13" s="20" customFormat="1" ht="16.5" customHeight="1" x14ac:dyDescent="0.25">
      <c r="B32" s="45" t="s">
        <v>77</v>
      </c>
      <c r="C32" s="17"/>
      <c r="D32" s="17" t="s">
        <v>60</v>
      </c>
      <c r="E32" s="33">
        <v>0</v>
      </c>
      <c r="F32" s="33">
        <v>2882</v>
      </c>
      <c r="G32" s="33">
        <v>120</v>
      </c>
      <c r="H32" s="33">
        <v>19332</v>
      </c>
      <c r="I32" s="33">
        <v>4297</v>
      </c>
      <c r="J32" s="33">
        <v>2612.049</v>
      </c>
      <c r="K32" s="33">
        <v>1130.8800000000001</v>
      </c>
      <c r="L32" s="33">
        <v>6209.3379999999997</v>
      </c>
      <c r="M32" s="33">
        <v>6878.067</v>
      </c>
    </row>
    <row r="33" spans="2:13" s="20" customFormat="1" ht="22.5" customHeight="1" x14ac:dyDescent="0.25">
      <c r="B33" s="45" t="s">
        <v>78</v>
      </c>
      <c r="C33" s="17"/>
      <c r="D33" s="17" t="s">
        <v>36</v>
      </c>
      <c r="E33" s="33">
        <v>0</v>
      </c>
      <c r="F33" s="33">
        <v>586</v>
      </c>
      <c r="G33" s="33">
        <v>1256</v>
      </c>
      <c r="H33" s="33">
        <v>0</v>
      </c>
      <c r="I33" s="33">
        <v>10</v>
      </c>
      <c r="J33" s="33">
        <v>84.88</v>
      </c>
      <c r="K33" s="33">
        <v>7895.5820000000003</v>
      </c>
      <c r="L33" s="33">
        <v>0</v>
      </c>
      <c r="M33" s="33">
        <v>77.768000000000001</v>
      </c>
    </row>
    <row r="34" spans="2:13" s="49" customFormat="1" ht="16.5" customHeight="1" x14ac:dyDescent="0.25">
      <c r="B34" s="74" t="s">
        <v>103</v>
      </c>
      <c r="C34" s="75"/>
      <c r="D34" s="75"/>
      <c r="E34" s="50">
        <v>13925</v>
      </c>
      <c r="F34" s="50">
        <v>22625</v>
      </c>
      <c r="G34" s="50">
        <v>20028</v>
      </c>
      <c r="H34" s="50">
        <v>7898</v>
      </c>
      <c r="I34" s="50">
        <v>15512</v>
      </c>
      <c r="J34" s="50">
        <v>10303.64</v>
      </c>
      <c r="K34" s="50">
        <v>11242.579</v>
      </c>
      <c r="L34" s="50">
        <v>6061.0870000000004</v>
      </c>
      <c r="M34" s="50">
        <v>5431.37</v>
      </c>
    </row>
    <row r="35" spans="2:13" s="20" customFormat="1" ht="16.5" customHeight="1" x14ac:dyDescent="0.25">
      <c r="B35" s="45" t="s">
        <v>79</v>
      </c>
      <c r="C35" s="17"/>
      <c r="D35" s="17" t="s">
        <v>37</v>
      </c>
      <c r="E35" s="33">
        <v>12830</v>
      </c>
      <c r="F35" s="33">
        <v>22437</v>
      </c>
      <c r="G35" s="33">
        <v>17915</v>
      </c>
      <c r="H35" s="33">
        <v>7898</v>
      </c>
      <c r="I35" s="33">
        <v>14912</v>
      </c>
      <c r="J35" s="33">
        <v>9070.5920000000006</v>
      </c>
      <c r="K35" s="33">
        <v>9532.6710000000003</v>
      </c>
      <c r="L35" s="33">
        <v>6025.3819999999996</v>
      </c>
      <c r="M35" s="33">
        <v>2400</v>
      </c>
    </row>
    <row r="36" spans="2:13" s="20" customFormat="1" ht="22.5" customHeight="1" x14ac:dyDescent="0.25">
      <c r="B36" s="45" t="s">
        <v>80</v>
      </c>
      <c r="C36" s="17"/>
      <c r="D36" s="17" t="s">
        <v>42</v>
      </c>
      <c r="E36" s="33">
        <v>1095</v>
      </c>
      <c r="F36" s="33">
        <v>188</v>
      </c>
      <c r="G36" s="33">
        <v>305</v>
      </c>
      <c r="H36" s="33">
        <v>0</v>
      </c>
      <c r="I36" s="33">
        <v>90</v>
      </c>
      <c r="J36" s="33">
        <v>1187.6079999999999</v>
      </c>
      <c r="K36" s="33">
        <v>1709.9079999999999</v>
      </c>
      <c r="L36" s="33">
        <v>4611.7079999999996</v>
      </c>
      <c r="M36" s="33">
        <v>10418.673000000001</v>
      </c>
    </row>
    <row r="37" spans="2:13" s="49" customFormat="1" ht="16.5" customHeight="1" x14ac:dyDescent="0.25">
      <c r="B37" s="74" t="s">
        <v>104</v>
      </c>
      <c r="C37" s="75"/>
      <c r="D37" s="75"/>
      <c r="E37" s="50">
        <v>6649</v>
      </c>
      <c r="F37" s="50">
        <v>13844</v>
      </c>
      <c r="G37" s="50">
        <v>13198</v>
      </c>
      <c r="H37" s="50">
        <v>3163</v>
      </c>
      <c r="I37" s="50">
        <v>10669</v>
      </c>
      <c r="J37" s="50">
        <v>6838.1030000000001</v>
      </c>
      <c r="K37" s="50">
        <v>11030.739</v>
      </c>
      <c r="L37" s="50">
        <v>10131.277</v>
      </c>
      <c r="M37" s="50">
        <v>12394.111999999999</v>
      </c>
    </row>
    <row r="38" spans="2:13" s="20" customFormat="1" ht="22.5" customHeight="1" x14ac:dyDescent="0.25">
      <c r="B38" s="45" t="s">
        <v>81</v>
      </c>
      <c r="C38" s="17"/>
      <c r="D38" s="17" t="s">
        <v>96</v>
      </c>
      <c r="E38" s="33">
        <v>4643</v>
      </c>
      <c r="F38" s="33">
        <v>8311</v>
      </c>
      <c r="G38" s="33">
        <v>9267</v>
      </c>
      <c r="H38" s="33">
        <v>1302</v>
      </c>
      <c r="I38" s="33">
        <v>6394</v>
      </c>
      <c r="J38" s="33">
        <v>3692.605</v>
      </c>
      <c r="K38" s="33">
        <v>8619.7579999999998</v>
      </c>
      <c r="L38" s="33">
        <v>8869.35</v>
      </c>
      <c r="M38" s="33">
        <v>7653.0060000000003</v>
      </c>
    </row>
    <row r="39" spans="2:13" s="49" customFormat="1" ht="16.5" customHeight="1" x14ac:dyDescent="0.25">
      <c r="B39" s="74" t="s">
        <v>108</v>
      </c>
      <c r="C39" s="75"/>
      <c r="D39" s="75"/>
      <c r="E39" s="50">
        <v>9946</v>
      </c>
      <c r="F39" s="50">
        <v>14446</v>
      </c>
      <c r="G39" s="50">
        <v>20643</v>
      </c>
      <c r="H39" s="50">
        <v>5960</v>
      </c>
      <c r="I39" s="50">
        <v>19721</v>
      </c>
      <c r="J39" s="50">
        <v>15743.971</v>
      </c>
      <c r="K39" s="50">
        <v>25211.623</v>
      </c>
      <c r="L39" s="50">
        <v>26262.008999999998</v>
      </c>
      <c r="M39" s="50">
        <v>16396.124</v>
      </c>
    </row>
    <row r="40" spans="2:13" s="20" customFormat="1" ht="16.5" customHeight="1" x14ac:dyDescent="0.25">
      <c r="B40" s="45" t="s">
        <v>82</v>
      </c>
      <c r="C40" s="17"/>
      <c r="D40" s="17" t="s">
        <v>45</v>
      </c>
      <c r="E40" s="33">
        <v>419</v>
      </c>
      <c r="F40" s="33">
        <v>483</v>
      </c>
      <c r="G40" s="33">
        <v>1104</v>
      </c>
      <c r="H40" s="33">
        <v>171</v>
      </c>
      <c r="I40" s="33">
        <v>1016</v>
      </c>
      <c r="J40" s="33">
        <v>1408.798</v>
      </c>
      <c r="K40" s="33">
        <v>1610.114</v>
      </c>
      <c r="L40" s="33">
        <v>1258.924</v>
      </c>
      <c r="M40" s="33">
        <v>1217.5830000000001</v>
      </c>
    </row>
    <row r="41" spans="2:13" s="20" customFormat="1" ht="16.5" customHeight="1" x14ac:dyDescent="0.25">
      <c r="B41" s="45" t="s">
        <v>83</v>
      </c>
      <c r="C41" s="17"/>
      <c r="D41" s="17" t="s">
        <v>46</v>
      </c>
      <c r="E41" s="33">
        <v>911</v>
      </c>
      <c r="F41" s="33">
        <v>1247</v>
      </c>
      <c r="G41" s="33">
        <v>1703</v>
      </c>
      <c r="H41" s="33">
        <v>375</v>
      </c>
      <c r="I41" s="33">
        <v>4156</v>
      </c>
      <c r="J41" s="33">
        <v>1031.771</v>
      </c>
      <c r="K41" s="33">
        <v>2992.212</v>
      </c>
      <c r="L41" s="33">
        <v>3817.056</v>
      </c>
      <c r="M41" s="33">
        <v>802.82</v>
      </c>
    </row>
    <row r="42" spans="2:13" s="34" customFormat="1" ht="22.5" customHeight="1" x14ac:dyDescent="0.25">
      <c r="B42" s="45" t="s">
        <v>84</v>
      </c>
      <c r="C42" s="17"/>
      <c r="D42" s="17" t="s">
        <v>34</v>
      </c>
      <c r="E42" s="33">
        <v>6106</v>
      </c>
      <c r="F42" s="33">
        <v>9290</v>
      </c>
      <c r="G42" s="33">
        <v>11529</v>
      </c>
      <c r="H42" s="33">
        <v>4184</v>
      </c>
      <c r="I42" s="33">
        <v>9954</v>
      </c>
      <c r="J42" s="33">
        <v>9343.0490000000009</v>
      </c>
      <c r="K42" s="33">
        <v>13506.84</v>
      </c>
      <c r="L42" s="33">
        <v>10296.198</v>
      </c>
      <c r="M42" s="33">
        <v>8742.5229999999992</v>
      </c>
    </row>
    <row r="43" spans="2:13" s="56" customFormat="1" ht="22.5" customHeight="1" x14ac:dyDescent="0.25">
      <c r="B43" s="76" t="s">
        <v>127</v>
      </c>
      <c r="C43" s="76"/>
      <c r="D43" s="76"/>
      <c r="E43" s="55">
        <f>SUM(E10,E14,E19,E21,E24,E26,E30,E34,E37,E39)-SUM(E11:E13,E15:E18,E20,E22:E23,E25,E27:E29,E31:E33,E35:E36,E38,E40:E42)</f>
        <v>15293</v>
      </c>
      <c r="F43" s="55">
        <f t="shared" ref="F43:K43" si="4">SUM(F10,F14,F19,F21,F24,F26,F30,F34,F37,F39)-SUM(F11:F13,F15:F18,F20,F22:F23,F25,F27:F29,F31:F33,F35:F36,F38,F40:F42)</f>
        <v>43279</v>
      </c>
      <c r="G43" s="55">
        <f t="shared" si="4"/>
        <v>46238</v>
      </c>
      <c r="H43" s="55">
        <f t="shared" si="4"/>
        <v>10647</v>
      </c>
      <c r="I43" s="55">
        <f t="shared" si="4"/>
        <v>33643</v>
      </c>
      <c r="J43" s="55">
        <f t="shared" si="4"/>
        <v>19052.805000000051</v>
      </c>
      <c r="K43" s="55">
        <f t="shared" si="4"/>
        <v>24156.199999999953</v>
      </c>
      <c r="L43" s="55">
        <f>IF(ISNUMBER(L9),SUM(L10,L14,L19,L21,L24,L26,L30,L34,L37,L39)-SUM(L11:L13,L15:L18,L20,L22:L23,L25,L27:L29,L31:L33,L35:L36,L38,L40:L42),"…")</f>
        <v>38875.776000000071</v>
      </c>
      <c r="M43" s="55">
        <f>IF(ISNUMBER(M9),SUM(M10,M14,M19,M21,M24,M26,M30,M34,M37,M39)-SUM(M11:M13,M15:M18,M20,M22:M23,M25,M27:M29,M31:M33,M35:M36,M38,M40:M42),"…")</f>
        <v>86799.981</v>
      </c>
    </row>
    <row r="44" spans="2:13" s="10" customFormat="1" ht="22.5" customHeight="1" x14ac:dyDescent="0.25">
      <c r="B44" s="13" t="s">
        <v>98</v>
      </c>
      <c r="C44" s="13"/>
      <c r="E44" s="39">
        <v>57548</v>
      </c>
      <c r="F44" s="39">
        <v>71046</v>
      </c>
      <c r="G44" s="39">
        <v>102114</v>
      </c>
      <c r="H44" s="39">
        <v>18735</v>
      </c>
      <c r="I44" s="39">
        <v>67140</v>
      </c>
      <c r="J44" s="39">
        <v>67364.347999999998</v>
      </c>
      <c r="K44" s="39">
        <v>62503.476999999992</v>
      </c>
      <c r="L44" s="39">
        <v>88012.551000000021</v>
      </c>
      <c r="M44" s="39">
        <v>78143.109999999986</v>
      </c>
    </row>
    <row r="45" spans="2:13" s="49" customFormat="1" ht="16.5" customHeight="1" x14ac:dyDescent="0.25">
      <c r="B45" s="74" t="s">
        <v>99</v>
      </c>
      <c r="C45" s="75"/>
      <c r="D45" s="75"/>
      <c r="E45" s="50">
        <v>778</v>
      </c>
      <c r="F45" s="50">
        <v>1515</v>
      </c>
      <c r="G45" s="50">
        <v>3999</v>
      </c>
      <c r="H45" s="50">
        <v>96</v>
      </c>
      <c r="I45" s="50">
        <v>1989</v>
      </c>
      <c r="J45" s="50">
        <v>3720.2040000000002</v>
      </c>
      <c r="K45" s="50">
        <v>1892.2059999999999</v>
      </c>
      <c r="L45" s="50">
        <v>130</v>
      </c>
      <c r="M45" s="50">
        <v>1379.26</v>
      </c>
    </row>
    <row r="46" spans="2:13" s="20" customFormat="1" ht="22.5" customHeight="1" x14ac:dyDescent="0.25">
      <c r="B46" s="45" t="s">
        <v>85</v>
      </c>
      <c r="C46" s="17"/>
      <c r="D46" s="17" t="s">
        <v>51</v>
      </c>
      <c r="E46" s="33">
        <v>392</v>
      </c>
      <c r="F46" s="33">
        <v>24</v>
      </c>
      <c r="G46" s="33">
        <v>3862</v>
      </c>
      <c r="H46" s="33">
        <v>0</v>
      </c>
      <c r="I46" s="33">
        <v>1960</v>
      </c>
      <c r="J46" s="33">
        <v>3593.0230000000001</v>
      </c>
      <c r="K46" s="33">
        <v>1799.529</v>
      </c>
      <c r="L46" s="33">
        <v>259</v>
      </c>
      <c r="M46" s="33">
        <v>0</v>
      </c>
    </row>
    <row r="47" spans="2:13" s="49" customFormat="1" ht="16.5" customHeight="1" x14ac:dyDescent="0.25">
      <c r="B47" s="74" t="s">
        <v>100</v>
      </c>
      <c r="C47" s="75"/>
      <c r="D47" s="75"/>
      <c r="E47" s="50">
        <v>2622</v>
      </c>
      <c r="F47" s="50">
        <v>5914</v>
      </c>
      <c r="G47" s="50">
        <v>8640</v>
      </c>
      <c r="H47" s="50">
        <v>4027</v>
      </c>
      <c r="I47" s="50">
        <v>6347</v>
      </c>
      <c r="J47" s="50">
        <v>6992.2039999999997</v>
      </c>
      <c r="K47" s="50">
        <v>8405.4570000000003</v>
      </c>
      <c r="L47" s="50">
        <v>7391.8249999999998</v>
      </c>
      <c r="M47" s="50">
        <v>4926.96</v>
      </c>
    </row>
    <row r="48" spans="2:13" s="20" customFormat="1" ht="16.5" customHeight="1" x14ac:dyDescent="0.25">
      <c r="B48" s="44" t="s">
        <v>67</v>
      </c>
      <c r="C48" s="17"/>
      <c r="D48" s="17" t="s">
        <v>47</v>
      </c>
      <c r="E48" s="33">
        <v>64</v>
      </c>
      <c r="F48" s="33">
        <v>553</v>
      </c>
      <c r="G48" s="33">
        <v>1202</v>
      </c>
      <c r="H48" s="33">
        <v>924</v>
      </c>
      <c r="I48" s="33">
        <v>1825</v>
      </c>
      <c r="J48" s="33">
        <v>2009.471</v>
      </c>
      <c r="K48" s="33">
        <v>2477.5810000000001</v>
      </c>
      <c r="L48" s="33">
        <v>2564.1109999999999</v>
      </c>
      <c r="M48" s="33">
        <v>1166.4190000000001</v>
      </c>
    </row>
    <row r="49" spans="2:13" s="20" customFormat="1" ht="16.5" customHeight="1" x14ac:dyDescent="0.25">
      <c r="B49" s="44" t="s">
        <v>86</v>
      </c>
      <c r="C49" s="17"/>
      <c r="D49" s="17" t="s">
        <v>56</v>
      </c>
      <c r="E49" s="33">
        <v>649</v>
      </c>
      <c r="F49" s="33">
        <v>853</v>
      </c>
      <c r="G49" s="33">
        <v>1224</v>
      </c>
      <c r="H49" s="33">
        <v>560</v>
      </c>
      <c r="I49" s="33">
        <v>740</v>
      </c>
      <c r="J49" s="33">
        <v>645.85699999999997</v>
      </c>
      <c r="K49" s="33">
        <v>669.78800000000001</v>
      </c>
      <c r="L49" s="33">
        <v>1198.011</v>
      </c>
      <c r="M49" s="33">
        <v>1725.874</v>
      </c>
    </row>
    <row r="50" spans="2:13" s="20" customFormat="1" ht="16.5" customHeight="1" x14ac:dyDescent="0.25">
      <c r="B50" s="44" t="s">
        <v>87</v>
      </c>
      <c r="C50" s="17"/>
      <c r="D50" s="17" t="s">
        <v>54</v>
      </c>
      <c r="E50" s="33">
        <v>662</v>
      </c>
      <c r="F50" s="33">
        <v>850</v>
      </c>
      <c r="G50" s="33">
        <v>1085</v>
      </c>
      <c r="H50" s="33">
        <v>307</v>
      </c>
      <c r="I50" s="33">
        <v>639</v>
      </c>
      <c r="J50" s="33">
        <v>588.41999999999996</v>
      </c>
      <c r="K50" s="33">
        <v>2071.64</v>
      </c>
      <c r="L50" s="33">
        <v>499.83</v>
      </c>
      <c r="M50" s="33">
        <v>154.88399999999999</v>
      </c>
    </row>
    <row r="51" spans="2:13" s="20" customFormat="1" ht="22.5" customHeight="1" x14ac:dyDescent="0.25">
      <c r="B51" s="44" t="s">
        <v>88</v>
      </c>
      <c r="C51" s="17"/>
      <c r="D51" s="17" t="s">
        <v>52</v>
      </c>
      <c r="E51" s="33">
        <v>662</v>
      </c>
      <c r="F51" s="33">
        <v>2149</v>
      </c>
      <c r="G51" s="33">
        <v>2901</v>
      </c>
      <c r="H51" s="33">
        <v>1828</v>
      </c>
      <c r="I51" s="33">
        <v>1564</v>
      </c>
      <c r="J51" s="33">
        <v>1724.7149999999999</v>
      </c>
      <c r="K51" s="33">
        <v>1281.136</v>
      </c>
      <c r="L51" s="33">
        <v>1774.8989999999999</v>
      </c>
      <c r="M51" s="33">
        <v>2086.393</v>
      </c>
    </row>
    <row r="52" spans="2:13" s="49" customFormat="1" ht="22.5" customHeight="1" x14ac:dyDescent="0.25">
      <c r="B52" s="74" t="s">
        <v>111</v>
      </c>
      <c r="C52" s="75"/>
      <c r="D52" s="75"/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</row>
    <row r="53" spans="2:13" s="49" customFormat="1" ht="16.5" customHeight="1" x14ac:dyDescent="0.25">
      <c r="B53" s="74" t="s">
        <v>101</v>
      </c>
      <c r="C53" s="75"/>
      <c r="D53" s="75"/>
      <c r="E53" s="50">
        <v>23172</v>
      </c>
      <c r="F53" s="50">
        <v>9760</v>
      </c>
      <c r="G53" s="50">
        <v>17268</v>
      </c>
      <c r="H53" s="50">
        <v>34</v>
      </c>
      <c r="I53" s="50">
        <v>7214</v>
      </c>
      <c r="J53" s="50">
        <v>807.04399999999998</v>
      </c>
      <c r="K53" s="50">
        <v>4432.4269999999997</v>
      </c>
      <c r="L53" s="50">
        <v>3776.2289999999998</v>
      </c>
      <c r="M53" s="50">
        <v>3426.7370000000001</v>
      </c>
    </row>
    <row r="54" spans="2:13" s="20" customFormat="1" ht="22.5" customHeight="1" x14ac:dyDescent="0.25">
      <c r="B54" s="45" t="s">
        <v>70</v>
      </c>
      <c r="C54" s="17"/>
      <c r="D54" s="17" t="s">
        <v>32</v>
      </c>
      <c r="E54" s="33">
        <v>0</v>
      </c>
      <c r="F54" s="33">
        <v>0</v>
      </c>
      <c r="G54" s="33">
        <v>5</v>
      </c>
      <c r="H54" s="33">
        <v>0</v>
      </c>
      <c r="I54" s="33">
        <v>0</v>
      </c>
      <c r="J54" s="33">
        <v>652.16800000000001</v>
      </c>
      <c r="K54" s="33">
        <v>4311.8270000000002</v>
      </c>
      <c r="L54" s="33">
        <v>2562.7339999999999</v>
      </c>
      <c r="M54" s="33">
        <v>1171.3869999999999</v>
      </c>
    </row>
    <row r="55" spans="2:13" s="49" customFormat="1" ht="16.5" customHeight="1" x14ac:dyDescent="0.25">
      <c r="B55" s="74" t="s">
        <v>107</v>
      </c>
      <c r="C55" s="75"/>
      <c r="D55" s="75"/>
      <c r="E55" s="50">
        <v>4045</v>
      </c>
      <c r="F55" s="50">
        <v>5536</v>
      </c>
      <c r="G55" s="50">
        <v>4036</v>
      </c>
      <c r="H55" s="50">
        <v>2448</v>
      </c>
      <c r="I55" s="50">
        <v>9387</v>
      </c>
      <c r="J55" s="50">
        <v>8082.335</v>
      </c>
      <c r="K55" s="50">
        <v>9212.8019999999997</v>
      </c>
      <c r="L55" s="50">
        <v>6440.4380000000001</v>
      </c>
      <c r="M55" s="50">
        <v>12742.156999999999</v>
      </c>
    </row>
    <row r="56" spans="2:13" s="20" customFormat="1" ht="16.5" customHeight="1" x14ac:dyDescent="0.25">
      <c r="B56" s="44" t="s">
        <v>72</v>
      </c>
      <c r="C56" s="17"/>
      <c r="D56" s="17" t="s">
        <v>39</v>
      </c>
      <c r="E56" s="33">
        <v>4045</v>
      </c>
      <c r="F56" s="33">
        <v>4169</v>
      </c>
      <c r="G56" s="33">
        <v>2452</v>
      </c>
      <c r="H56" s="33">
        <v>2448</v>
      </c>
      <c r="I56" s="33">
        <v>8195</v>
      </c>
      <c r="J56" s="33">
        <v>6860.7849999999999</v>
      </c>
      <c r="K56" s="33">
        <v>9212.8019999999997</v>
      </c>
      <c r="L56" s="33">
        <v>7418.3530000000001</v>
      </c>
      <c r="M56" s="33">
        <v>11894.545</v>
      </c>
    </row>
    <row r="57" spans="2:13" s="20" customFormat="1" ht="22.5" customHeight="1" x14ac:dyDescent="0.25">
      <c r="B57" s="45" t="s">
        <v>89</v>
      </c>
      <c r="C57" s="17"/>
      <c r="D57" s="17" t="s">
        <v>61</v>
      </c>
      <c r="E57" s="33">
        <v>0</v>
      </c>
      <c r="F57" s="33">
        <v>1277</v>
      </c>
      <c r="G57" s="33">
        <v>1198</v>
      </c>
      <c r="H57" s="33">
        <v>0</v>
      </c>
      <c r="I57" s="33">
        <v>1192</v>
      </c>
      <c r="J57" s="33">
        <v>1195.55</v>
      </c>
      <c r="K57" s="33">
        <v>0</v>
      </c>
      <c r="L57" s="33">
        <v>2178.7750000000001</v>
      </c>
      <c r="M57" s="33">
        <v>9.4600000000000009</v>
      </c>
    </row>
    <row r="58" spans="2:13" s="49" customFormat="1" ht="16.5" customHeight="1" x14ac:dyDescent="0.25">
      <c r="B58" s="74" t="s">
        <v>129</v>
      </c>
      <c r="C58" s="75"/>
      <c r="D58" s="75"/>
      <c r="E58" s="50">
        <v>545</v>
      </c>
      <c r="F58" s="50">
        <v>4432</v>
      </c>
      <c r="G58" s="50">
        <v>3295</v>
      </c>
      <c r="H58" s="50">
        <v>1159</v>
      </c>
      <c r="I58" s="50">
        <v>3737</v>
      </c>
      <c r="J58" s="50">
        <v>933.25199999999995</v>
      </c>
      <c r="K58" s="50">
        <v>431.84399999999999</v>
      </c>
      <c r="L58" s="50">
        <v>2639.0569999999998</v>
      </c>
      <c r="M58" s="50">
        <v>268.47800000000001</v>
      </c>
    </row>
    <row r="59" spans="2:13" s="20" customFormat="1" ht="22.5" customHeight="1" x14ac:dyDescent="0.25">
      <c r="B59" s="45" t="s">
        <v>75</v>
      </c>
      <c r="C59" s="17"/>
      <c r="D59" s="17" t="s">
        <v>62</v>
      </c>
      <c r="E59" s="33">
        <v>26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101.071</v>
      </c>
    </row>
    <row r="60" spans="2:13" s="49" customFormat="1" ht="16.5" customHeight="1" x14ac:dyDescent="0.25">
      <c r="B60" s="74" t="s">
        <v>102</v>
      </c>
      <c r="C60" s="75"/>
      <c r="D60" s="75"/>
      <c r="E60" s="50">
        <v>5719</v>
      </c>
      <c r="F60" s="50">
        <v>9488</v>
      </c>
      <c r="G60" s="50">
        <v>16819</v>
      </c>
      <c r="H60" s="50">
        <v>3725</v>
      </c>
      <c r="I60" s="50">
        <v>6102</v>
      </c>
      <c r="J60" s="50">
        <v>23737.877</v>
      </c>
      <c r="K60" s="50">
        <v>11312.21</v>
      </c>
      <c r="L60" s="50">
        <v>34393.858</v>
      </c>
      <c r="M60" s="50">
        <v>32476.022000000001</v>
      </c>
    </row>
    <row r="61" spans="2:13" s="20" customFormat="1" ht="16.5" customHeight="1" x14ac:dyDescent="0.25">
      <c r="B61" s="44" t="s">
        <v>78</v>
      </c>
      <c r="C61" s="17"/>
      <c r="D61" s="17" t="s">
        <v>36</v>
      </c>
      <c r="E61" s="33">
        <v>5637</v>
      </c>
      <c r="F61" s="33">
        <v>9394</v>
      </c>
      <c r="G61" s="33">
        <v>10107</v>
      </c>
      <c r="H61" s="33">
        <v>0</v>
      </c>
      <c r="I61" s="33">
        <v>5967</v>
      </c>
      <c r="J61" s="33">
        <v>19641.733</v>
      </c>
      <c r="K61" s="33">
        <v>11191.025</v>
      </c>
      <c r="L61" s="33">
        <v>22704.045999999998</v>
      </c>
      <c r="M61" s="33">
        <v>12994.763999999999</v>
      </c>
    </row>
    <row r="62" spans="2:13" s="20" customFormat="1" ht="22.5" customHeight="1" x14ac:dyDescent="0.25">
      <c r="B62" s="45" t="s">
        <v>90</v>
      </c>
      <c r="C62" s="17"/>
      <c r="D62" s="17" t="s">
        <v>53</v>
      </c>
      <c r="E62" s="33">
        <v>0</v>
      </c>
      <c r="F62" s="33">
        <v>20</v>
      </c>
      <c r="G62" s="33">
        <v>0</v>
      </c>
      <c r="H62" s="33">
        <v>0</v>
      </c>
      <c r="I62" s="33">
        <v>0</v>
      </c>
      <c r="J62" s="33">
        <v>4095.6579999999999</v>
      </c>
      <c r="K62" s="33">
        <v>100.06</v>
      </c>
      <c r="L62" s="33">
        <v>0</v>
      </c>
      <c r="M62" s="33">
        <v>0</v>
      </c>
    </row>
    <row r="63" spans="2:13" s="49" customFormat="1" ht="23.25" customHeight="1" x14ac:dyDescent="0.25">
      <c r="B63" s="74" t="s">
        <v>103</v>
      </c>
      <c r="C63" s="75"/>
      <c r="D63" s="75"/>
      <c r="E63" s="50">
        <v>0</v>
      </c>
      <c r="F63" s="50">
        <v>29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</row>
    <row r="64" spans="2:13" s="49" customFormat="1" ht="16.5" customHeight="1" x14ac:dyDescent="0.25">
      <c r="B64" s="74" t="s">
        <v>104</v>
      </c>
      <c r="C64" s="75"/>
      <c r="D64" s="75"/>
      <c r="E64" s="50">
        <v>8220</v>
      </c>
      <c r="F64" s="50">
        <v>11016</v>
      </c>
      <c r="G64" s="50">
        <v>15529</v>
      </c>
      <c r="H64" s="50">
        <v>280</v>
      </c>
      <c r="I64" s="50">
        <v>10063</v>
      </c>
      <c r="J64" s="50">
        <v>3413.732</v>
      </c>
      <c r="K64" s="50">
        <v>3210.2350000000001</v>
      </c>
      <c r="L64" s="50">
        <v>2481.4360000000001</v>
      </c>
      <c r="M64" s="50">
        <v>2940.0920000000001</v>
      </c>
    </row>
    <row r="65" spans="2:13" s="20" customFormat="1" ht="16.5" customHeight="1" x14ac:dyDescent="0.25">
      <c r="B65" s="44" t="s">
        <v>81</v>
      </c>
      <c r="C65" s="17"/>
      <c r="D65" s="17" t="s">
        <v>96</v>
      </c>
      <c r="E65" s="33">
        <v>428</v>
      </c>
      <c r="F65" s="33">
        <v>741</v>
      </c>
      <c r="G65" s="33">
        <v>2409</v>
      </c>
      <c r="H65" s="33">
        <v>0</v>
      </c>
      <c r="I65" s="33">
        <v>873</v>
      </c>
      <c r="J65" s="33">
        <v>998.25099999999998</v>
      </c>
      <c r="K65" s="33">
        <v>728.601</v>
      </c>
      <c r="L65" s="33">
        <v>538.447</v>
      </c>
      <c r="M65" s="33">
        <v>526.61500000000001</v>
      </c>
    </row>
    <row r="66" spans="2:13" s="20" customFormat="1" ht="22.5" customHeight="1" x14ac:dyDescent="0.25">
      <c r="B66" s="45" t="s">
        <v>91</v>
      </c>
      <c r="C66" s="17"/>
      <c r="D66" s="17" t="s">
        <v>57</v>
      </c>
      <c r="E66" s="33">
        <v>1654</v>
      </c>
      <c r="F66" s="33">
        <v>1415</v>
      </c>
      <c r="G66" s="33">
        <v>1682</v>
      </c>
      <c r="H66" s="33">
        <v>118</v>
      </c>
      <c r="I66" s="33">
        <v>1821</v>
      </c>
      <c r="J66" s="33">
        <v>1194.9870000000001</v>
      </c>
      <c r="K66" s="33">
        <v>903.95399999999995</v>
      </c>
      <c r="L66" s="33">
        <v>788.23800000000006</v>
      </c>
      <c r="M66" s="33">
        <v>1012.752</v>
      </c>
    </row>
    <row r="67" spans="2:13" s="49" customFormat="1" ht="16.5" customHeight="1" x14ac:dyDescent="0.25">
      <c r="B67" s="74" t="s">
        <v>108</v>
      </c>
      <c r="C67" s="75"/>
      <c r="D67" s="75"/>
      <c r="E67" s="50">
        <v>12447</v>
      </c>
      <c r="F67" s="50">
        <v>23356</v>
      </c>
      <c r="G67" s="50">
        <v>32528</v>
      </c>
      <c r="H67" s="50">
        <v>6966</v>
      </c>
      <c r="I67" s="50">
        <v>22301</v>
      </c>
      <c r="J67" s="50">
        <v>19677.7</v>
      </c>
      <c r="K67" s="50">
        <v>23606.295999999998</v>
      </c>
      <c r="L67" s="50">
        <v>30759.707999999999</v>
      </c>
      <c r="M67" s="50">
        <v>19983.403999999999</v>
      </c>
    </row>
    <row r="68" spans="2:13" s="20" customFormat="1" ht="16.5" customHeight="1" x14ac:dyDescent="0.25">
      <c r="B68" s="44" t="s">
        <v>92</v>
      </c>
      <c r="C68" s="17"/>
      <c r="D68" s="17" t="s">
        <v>55</v>
      </c>
      <c r="E68" s="33">
        <v>692</v>
      </c>
      <c r="F68" s="33">
        <v>1800</v>
      </c>
      <c r="G68" s="33">
        <v>1498</v>
      </c>
      <c r="H68" s="33">
        <v>168</v>
      </c>
      <c r="I68" s="33">
        <v>994</v>
      </c>
      <c r="J68" s="33">
        <v>1277.0999999999999</v>
      </c>
      <c r="K68" s="33">
        <v>999.42499999999995</v>
      </c>
      <c r="L68" s="33">
        <v>583.10599999999999</v>
      </c>
      <c r="M68" s="33">
        <v>720.27800000000002</v>
      </c>
    </row>
    <row r="69" spans="2:13" s="20" customFormat="1" ht="16.5" customHeight="1" x14ac:dyDescent="0.25">
      <c r="B69" s="44" t="s">
        <v>93</v>
      </c>
      <c r="C69" s="17"/>
      <c r="D69" s="17" t="s">
        <v>50</v>
      </c>
      <c r="E69" s="33">
        <v>2175</v>
      </c>
      <c r="F69" s="33">
        <v>4039</v>
      </c>
      <c r="G69" s="33">
        <v>3725</v>
      </c>
      <c r="H69" s="33">
        <v>1955</v>
      </c>
      <c r="I69" s="33">
        <v>5026</v>
      </c>
      <c r="J69" s="33">
        <v>3199.8739999999998</v>
      </c>
      <c r="K69" s="33">
        <v>4128.4219999999996</v>
      </c>
      <c r="L69" s="33">
        <v>3756.8710000000001</v>
      </c>
      <c r="M69" s="33">
        <v>2407.8209999999999</v>
      </c>
    </row>
    <row r="70" spans="2:13" s="20" customFormat="1" ht="16.5" customHeight="1" x14ac:dyDescent="0.25">
      <c r="B70" s="44" t="s">
        <v>94</v>
      </c>
      <c r="C70" s="17"/>
      <c r="D70" s="17" t="s">
        <v>49</v>
      </c>
      <c r="E70" s="33">
        <v>403</v>
      </c>
      <c r="F70" s="33">
        <v>2981</v>
      </c>
      <c r="G70" s="33">
        <v>6414</v>
      </c>
      <c r="H70" s="33">
        <v>60</v>
      </c>
      <c r="I70" s="33">
        <v>3216</v>
      </c>
      <c r="J70" s="33">
        <v>2586.616</v>
      </c>
      <c r="K70" s="33">
        <v>2461.85</v>
      </c>
      <c r="L70" s="33">
        <v>2510.1080000000002</v>
      </c>
      <c r="M70" s="33">
        <v>136.33799999999999</v>
      </c>
    </row>
    <row r="71" spans="2:13" s="20" customFormat="1" ht="16.5" customHeight="1" x14ac:dyDescent="0.25">
      <c r="B71" s="44" t="s">
        <v>83</v>
      </c>
      <c r="C71" s="17"/>
      <c r="D71" s="17" t="s">
        <v>46</v>
      </c>
      <c r="E71" s="33">
        <v>451</v>
      </c>
      <c r="F71" s="33">
        <v>624</v>
      </c>
      <c r="G71" s="33">
        <v>1189</v>
      </c>
      <c r="H71" s="33">
        <v>118</v>
      </c>
      <c r="I71" s="33">
        <v>749</v>
      </c>
      <c r="J71" s="33">
        <v>489.54</v>
      </c>
      <c r="K71" s="33">
        <v>941.96400000000006</v>
      </c>
      <c r="L71" s="33">
        <v>579.69600000000003</v>
      </c>
      <c r="M71" s="33">
        <v>463.16</v>
      </c>
    </row>
    <row r="72" spans="2:13" s="20" customFormat="1" ht="16.5" customHeight="1" x14ac:dyDescent="0.25">
      <c r="B72" s="44" t="s">
        <v>84</v>
      </c>
      <c r="C72" s="17"/>
      <c r="D72" s="17" t="s">
        <v>34</v>
      </c>
      <c r="E72" s="33">
        <v>6003</v>
      </c>
      <c r="F72" s="33">
        <v>9320</v>
      </c>
      <c r="G72" s="33">
        <v>12987</v>
      </c>
      <c r="H72" s="33">
        <v>3765</v>
      </c>
      <c r="I72" s="33">
        <v>8860</v>
      </c>
      <c r="J72" s="33">
        <v>8630.0519999999997</v>
      </c>
      <c r="K72" s="33">
        <v>10500.055</v>
      </c>
      <c r="L72" s="33">
        <v>8597.3430000000008</v>
      </c>
      <c r="M72" s="33">
        <v>7775.2960000000003</v>
      </c>
    </row>
    <row r="73" spans="2:13" s="34" customFormat="1" ht="22.5" customHeight="1" x14ac:dyDescent="0.25">
      <c r="B73" s="44" t="s">
        <v>95</v>
      </c>
      <c r="C73" s="17"/>
      <c r="D73" s="17" t="s">
        <v>59</v>
      </c>
      <c r="E73" s="33">
        <v>613</v>
      </c>
      <c r="F73" s="33">
        <v>938</v>
      </c>
      <c r="G73" s="33">
        <v>1559</v>
      </c>
      <c r="H73" s="33">
        <v>216</v>
      </c>
      <c r="I73" s="33">
        <v>1070</v>
      </c>
      <c r="J73" s="33">
        <v>912.178</v>
      </c>
      <c r="K73" s="33">
        <v>1493.077</v>
      </c>
      <c r="L73" s="33">
        <v>783.01499999999999</v>
      </c>
      <c r="M73" s="33">
        <v>285.97500000000002</v>
      </c>
    </row>
    <row r="74" spans="2:13" s="56" customFormat="1" ht="22.5" customHeight="1" x14ac:dyDescent="0.25">
      <c r="B74" s="76" t="s">
        <v>127</v>
      </c>
      <c r="C74" s="76"/>
      <c r="D74" s="76"/>
      <c r="E74" s="55">
        <f t="shared" ref="E74:M74" si="5">SUM(E45,E47,E52,E53,E55,E58,E60,E63,E64,E67)-SUM(E46,E48:E51,E54,E56:E57,E59,E61:E62,E65:E66,E68:E73)</f>
        <v>32992</v>
      </c>
      <c r="F74" s="55">
        <f t="shared" si="5"/>
        <v>29899</v>
      </c>
      <c r="G74" s="55">
        <f t="shared" si="5"/>
        <v>46615</v>
      </c>
      <c r="H74" s="55">
        <f t="shared" si="5"/>
        <v>6268</v>
      </c>
      <c r="I74" s="55">
        <f t="shared" si="5"/>
        <v>22449</v>
      </c>
      <c r="J74" s="55">
        <f t="shared" si="5"/>
        <v>7068.3699999999953</v>
      </c>
      <c r="K74" s="55">
        <f t="shared" si="5"/>
        <v>7230.7410000000018</v>
      </c>
      <c r="L74" s="55">
        <f t="shared" ref="L74" si="6">SUM(L45,L47,L52,L53,L55,L58,L60,L63,L64,L67)-SUM(L46,L48:L51,L54,L56:L57,L59,L61:L62,L65:L66,L68:L73)</f>
        <v>28715.968000000001</v>
      </c>
      <c r="M74" s="55">
        <f t="shared" si="5"/>
        <v>33510.078000000001</v>
      </c>
    </row>
    <row r="75" spans="2:13" s="6" customFormat="1" ht="22.5" customHeight="1" x14ac:dyDescent="0.25">
      <c r="B75" s="77" t="s">
        <v>27</v>
      </c>
      <c r="C75" s="77"/>
      <c r="D75" s="78"/>
      <c r="E75" s="35">
        <f t="shared" ref="E75:K75" si="7">SUM(E9,E44)</f>
        <v>411901</v>
      </c>
      <c r="F75" s="35">
        <f t="shared" si="7"/>
        <v>458425</v>
      </c>
      <c r="G75" s="35">
        <f t="shared" si="7"/>
        <v>493164</v>
      </c>
      <c r="H75" s="35">
        <f t="shared" si="7"/>
        <v>199139</v>
      </c>
      <c r="I75" s="35">
        <f t="shared" si="7"/>
        <v>420763</v>
      </c>
      <c r="J75" s="35">
        <f t="shared" si="7"/>
        <v>383069.17100000009</v>
      </c>
      <c r="K75" s="35">
        <f t="shared" si="7"/>
        <v>351446.44799999992</v>
      </c>
      <c r="L75" s="35">
        <f>IF(L9="…","…",SUM(L9,L44))</f>
        <v>464150.75300000008</v>
      </c>
      <c r="M75" s="35">
        <f>IF(M9="…","…",SUM(M9,M44))</f>
        <v>393514.56500000006</v>
      </c>
    </row>
    <row r="76" spans="2:13" s="36" customFormat="1" ht="6.75" customHeight="1" x14ac:dyDescent="0.25"/>
    <row r="77" spans="2:13" s="36" customFormat="1" ht="23.25" customHeight="1" x14ac:dyDescent="0.25">
      <c r="B77" s="79" t="s">
        <v>128</v>
      </c>
      <c r="C77" s="80"/>
      <c r="D77" s="81"/>
      <c r="E77" s="81"/>
      <c r="F77" s="81"/>
      <c r="G77" s="81"/>
      <c r="H77" s="81"/>
      <c r="I77" s="81"/>
      <c r="J77" s="81"/>
      <c r="K77" s="81"/>
      <c r="L77" s="81"/>
      <c r="M77" s="82"/>
    </row>
    <row r="78" spans="2:13" s="31" customFormat="1" ht="6.75" customHeight="1" thickBot="1" x14ac:dyDescent="0.25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</row>
    <row r="79" spans="2:13" s="20" customFormat="1" ht="16.5" customHeight="1" x14ac:dyDescent="0.25">
      <c r="B79" s="17"/>
      <c r="C79" s="17"/>
      <c r="D79" s="17"/>
      <c r="E79" s="33"/>
      <c r="F79" s="33"/>
      <c r="G79" s="33"/>
      <c r="H79" s="33"/>
      <c r="I79" s="33"/>
      <c r="J79" s="33"/>
      <c r="K79" s="33"/>
      <c r="L79" s="33"/>
      <c r="M79" s="33"/>
    </row>
    <row r="80" spans="2:13" s="20" customFormat="1" ht="16.5" customHeight="1" x14ac:dyDescent="0.25">
      <c r="B80" s="17"/>
      <c r="C80" s="17"/>
      <c r="D80" s="17"/>
      <c r="E80" s="33"/>
      <c r="F80" s="33"/>
      <c r="G80" s="33"/>
      <c r="H80" s="33"/>
      <c r="I80" s="33"/>
      <c r="J80" s="33"/>
      <c r="K80" s="33"/>
      <c r="L80" s="33"/>
      <c r="M80" s="33"/>
    </row>
    <row r="81" spans="2:13" s="20" customFormat="1" ht="16.5" customHeight="1" x14ac:dyDescent="0.25">
      <c r="B81" s="17"/>
      <c r="C81" s="17"/>
      <c r="D81" s="17"/>
      <c r="E81" s="33"/>
      <c r="F81" s="33"/>
      <c r="G81" s="33"/>
      <c r="H81" s="33"/>
      <c r="I81" s="33"/>
      <c r="J81" s="33"/>
      <c r="K81" s="33"/>
      <c r="L81" s="33"/>
      <c r="M81" s="33"/>
    </row>
    <row r="82" spans="2:13" s="20" customFormat="1" ht="16.5" customHeight="1" x14ac:dyDescent="0.25">
      <c r="B82" s="17"/>
      <c r="C82" s="17"/>
      <c r="D82" s="17"/>
      <c r="E82" s="33"/>
      <c r="F82" s="33"/>
      <c r="G82" s="33"/>
      <c r="H82" s="33"/>
      <c r="I82" s="33"/>
      <c r="J82" s="33"/>
      <c r="K82" s="33"/>
      <c r="L82" s="33"/>
      <c r="M82" s="33"/>
    </row>
    <row r="83" spans="2:13" s="20" customFormat="1" ht="16.5" customHeight="1" x14ac:dyDescent="0.25">
      <c r="B83" s="17"/>
      <c r="C83" s="17"/>
      <c r="D83" s="17"/>
      <c r="E83" s="33"/>
      <c r="F83" s="33"/>
      <c r="G83" s="33"/>
      <c r="H83" s="33"/>
      <c r="I83" s="33"/>
      <c r="J83" s="33"/>
      <c r="K83" s="33"/>
      <c r="L83" s="33"/>
      <c r="M83" s="33"/>
    </row>
    <row r="84" spans="2:13" s="20" customFormat="1" ht="16.5" customHeight="1" x14ac:dyDescent="0.25">
      <c r="B84" s="17"/>
      <c r="C84" s="17"/>
      <c r="D84" s="17"/>
      <c r="E84" s="33"/>
      <c r="F84" s="33"/>
      <c r="G84" s="33"/>
      <c r="H84" s="33"/>
      <c r="I84" s="33"/>
      <c r="J84" s="33"/>
      <c r="K84" s="33"/>
      <c r="L84" s="33"/>
      <c r="M84" s="33"/>
    </row>
    <row r="85" spans="2:13" s="20" customFormat="1" ht="16.5" customHeight="1" x14ac:dyDescent="0.25">
      <c r="B85" s="17"/>
      <c r="C85" s="17"/>
      <c r="D85" s="17"/>
      <c r="E85" s="33"/>
      <c r="F85" s="33"/>
      <c r="G85" s="33"/>
      <c r="H85" s="33"/>
      <c r="I85" s="33"/>
      <c r="J85" s="33"/>
      <c r="K85" s="33"/>
      <c r="L85" s="33"/>
      <c r="M85" s="33"/>
    </row>
    <row r="86" spans="2:13" s="20" customFormat="1" ht="16.5" customHeight="1" x14ac:dyDescent="0.25">
      <c r="B86" s="17"/>
      <c r="C86" s="17"/>
      <c r="D86" s="17"/>
      <c r="E86" s="33"/>
      <c r="F86" s="33"/>
      <c r="G86" s="33"/>
      <c r="H86" s="33"/>
      <c r="I86" s="33"/>
      <c r="J86" s="33"/>
      <c r="K86" s="33"/>
      <c r="L86" s="33"/>
      <c r="M86" s="33"/>
    </row>
    <row r="87" spans="2:13" s="20" customFormat="1" ht="16.5" customHeight="1" x14ac:dyDescent="0.25">
      <c r="B87" s="17"/>
      <c r="C87" s="17"/>
      <c r="D87" s="17"/>
      <c r="E87" s="33"/>
      <c r="F87" s="33"/>
      <c r="G87" s="33"/>
      <c r="H87" s="33"/>
      <c r="I87" s="33"/>
      <c r="J87" s="33"/>
      <c r="K87" s="33"/>
      <c r="L87" s="33"/>
      <c r="M87" s="33"/>
    </row>
    <row r="88" spans="2:13" s="20" customFormat="1" ht="16.5" customHeight="1" x14ac:dyDescent="0.25">
      <c r="B88" s="17"/>
      <c r="C88" s="17"/>
      <c r="D88" s="17"/>
      <c r="E88" s="33"/>
      <c r="F88" s="33"/>
      <c r="G88" s="33"/>
      <c r="H88" s="33"/>
      <c r="I88" s="33"/>
      <c r="J88" s="33"/>
      <c r="K88" s="33"/>
      <c r="L88" s="33"/>
      <c r="M88" s="33"/>
    </row>
    <row r="89" spans="2:13" s="20" customFormat="1" ht="16.5" customHeight="1" x14ac:dyDescent="0.25">
      <c r="B89" s="17"/>
      <c r="C89" s="17"/>
      <c r="D89" s="17"/>
      <c r="E89" s="33"/>
      <c r="F89" s="33"/>
      <c r="G89" s="33"/>
      <c r="H89" s="33"/>
      <c r="I89" s="33"/>
      <c r="J89" s="33"/>
      <c r="K89" s="33"/>
      <c r="L89" s="33"/>
      <c r="M89" s="33"/>
    </row>
    <row r="90" spans="2:13" s="20" customFormat="1" ht="16.5" customHeight="1" x14ac:dyDescent="0.25">
      <c r="B90" s="17"/>
      <c r="C90" s="17"/>
      <c r="D90" s="17"/>
      <c r="E90" s="33"/>
      <c r="F90" s="33"/>
      <c r="G90" s="33"/>
      <c r="H90" s="33"/>
      <c r="I90" s="33"/>
      <c r="J90" s="33"/>
      <c r="K90" s="33"/>
      <c r="L90" s="33"/>
      <c r="M90" s="33"/>
    </row>
    <row r="91" spans="2:13" s="20" customFormat="1" ht="16.5" customHeight="1" x14ac:dyDescent="0.25">
      <c r="B91" s="17"/>
      <c r="C91" s="17"/>
      <c r="D91" s="17"/>
      <c r="E91" s="33"/>
      <c r="F91" s="33"/>
      <c r="G91" s="33"/>
      <c r="H91" s="33"/>
      <c r="I91" s="33"/>
      <c r="J91" s="33"/>
      <c r="K91" s="33"/>
      <c r="L91" s="33"/>
      <c r="M91" s="33"/>
    </row>
    <row r="92" spans="2:13" s="20" customFormat="1" ht="16.5" customHeight="1" x14ac:dyDescent="0.25">
      <c r="B92" s="17"/>
      <c r="C92" s="17"/>
      <c r="D92" s="17"/>
      <c r="E92" s="33"/>
      <c r="F92" s="33"/>
      <c r="G92" s="33"/>
      <c r="H92" s="33"/>
      <c r="I92" s="33"/>
      <c r="J92" s="33"/>
      <c r="K92" s="33"/>
      <c r="L92" s="33"/>
      <c r="M92" s="33"/>
    </row>
    <row r="93" spans="2:13" s="20" customFormat="1" ht="16.5" customHeight="1" x14ac:dyDescent="0.25">
      <c r="B93" s="17"/>
      <c r="C93" s="17"/>
      <c r="D93" s="17"/>
      <c r="E93" s="33"/>
      <c r="F93" s="33"/>
      <c r="G93" s="33"/>
      <c r="H93" s="33"/>
      <c r="I93" s="33"/>
      <c r="J93" s="33"/>
      <c r="K93" s="33"/>
      <c r="L93" s="33"/>
      <c r="M93" s="33"/>
    </row>
    <row r="94" spans="2:13" s="20" customFormat="1" ht="16.5" customHeight="1" x14ac:dyDescent="0.25">
      <c r="B94" s="17"/>
      <c r="C94" s="17"/>
      <c r="D94" s="17"/>
      <c r="E94" s="33"/>
      <c r="F94" s="33"/>
      <c r="G94" s="33"/>
      <c r="H94" s="33"/>
      <c r="I94" s="33"/>
      <c r="J94" s="33"/>
      <c r="K94" s="33"/>
      <c r="L94" s="33"/>
      <c r="M94" s="33"/>
    </row>
    <row r="95" spans="2:13" s="20" customFormat="1" ht="16.5" customHeight="1" x14ac:dyDescent="0.25">
      <c r="B95" s="17"/>
      <c r="C95" s="17"/>
      <c r="D95" s="17"/>
      <c r="E95" s="33"/>
      <c r="F95" s="33"/>
      <c r="G95" s="33"/>
      <c r="H95" s="33"/>
      <c r="I95" s="33"/>
      <c r="J95" s="33"/>
      <c r="K95" s="33"/>
      <c r="L95" s="33"/>
      <c r="M95" s="33"/>
    </row>
    <row r="96" spans="2:13" s="20" customFormat="1" ht="16.5" customHeight="1" x14ac:dyDescent="0.25">
      <c r="B96" s="17"/>
      <c r="C96" s="17"/>
      <c r="D96" s="17"/>
      <c r="E96" s="33"/>
      <c r="F96" s="33"/>
      <c r="G96" s="33"/>
      <c r="H96" s="33"/>
      <c r="I96" s="33"/>
      <c r="J96" s="33"/>
      <c r="K96" s="33"/>
      <c r="L96" s="33"/>
      <c r="M96" s="33"/>
    </row>
    <row r="97" spans="2:13" s="20" customFormat="1" ht="16.5" customHeight="1" x14ac:dyDescent="0.25">
      <c r="B97" s="17"/>
      <c r="C97" s="17"/>
      <c r="D97" s="17"/>
      <c r="E97" s="33"/>
      <c r="F97" s="33"/>
      <c r="G97" s="33"/>
      <c r="H97" s="33"/>
      <c r="I97" s="33"/>
      <c r="J97" s="33"/>
      <c r="K97" s="33"/>
      <c r="L97" s="33"/>
      <c r="M97" s="33"/>
    </row>
    <row r="98" spans="2:13" s="20" customFormat="1" ht="16.5" customHeight="1" x14ac:dyDescent="0.25">
      <c r="B98" s="17"/>
      <c r="C98" s="17"/>
      <c r="D98" s="17"/>
      <c r="E98" s="33"/>
      <c r="F98" s="33"/>
      <c r="G98" s="33"/>
      <c r="H98" s="33"/>
      <c r="I98" s="33"/>
      <c r="J98" s="33"/>
      <c r="K98" s="33"/>
      <c r="L98" s="33"/>
      <c r="M98" s="33"/>
    </row>
    <row r="99" spans="2:13" s="20" customFormat="1" ht="16.5" customHeight="1" x14ac:dyDescent="0.25">
      <c r="B99" s="17"/>
      <c r="C99" s="17"/>
      <c r="D99" s="17"/>
      <c r="E99" s="33"/>
      <c r="F99" s="33"/>
      <c r="G99" s="33"/>
      <c r="H99" s="33"/>
      <c r="I99" s="33"/>
      <c r="J99" s="33"/>
      <c r="K99" s="33"/>
      <c r="L99" s="33"/>
      <c r="M99" s="33"/>
    </row>
    <row r="100" spans="2:13" s="20" customFormat="1" ht="16.5" customHeight="1" x14ac:dyDescent="0.25">
      <c r="B100" s="17"/>
      <c r="C100" s="17"/>
      <c r="D100" s="17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2:13" s="20" customFormat="1" ht="16.5" customHeight="1" x14ac:dyDescent="0.25">
      <c r="B101" s="17"/>
      <c r="C101" s="17"/>
      <c r="D101" s="17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2:13" s="20" customFormat="1" ht="16.5" customHeight="1" x14ac:dyDescent="0.25">
      <c r="B102" s="17"/>
      <c r="C102" s="17"/>
      <c r="D102" s="17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2:13" s="20" customFormat="1" ht="16.5" customHeight="1" x14ac:dyDescent="0.25">
      <c r="B103" s="17"/>
      <c r="C103" s="17"/>
      <c r="D103" s="17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2:13" s="20" customFormat="1" ht="16.5" customHeight="1" x14ac:dyDescent="0.25">
      <c r="B104" s="17"/>
      <c r="C104" s="17"/>
      <c r="D104" s="17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2:13" s="20" customFormat="1" ht="16.5" customHeight="1" x14ac:dyDescent="0.25">
      <c r="B105" s="17"/>
      <c r="C105" s="17"/>
      <c r="D105" s="17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2:13" s="20" customFormat="1" ht="16.5" customHeight="1" x14ac:dyDescent="0.25">
      <c r="B106" s="17"/>
      <c r="C106" s="17"/>
      <c r="D106" s="17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2:13" s="20" customFormat="1" ht="16.5" customHeight="1" x14ac:dyDescent="0.25">
      <c r="B107" s="17"/>
      <c r="C107" s="17"/>
      <c r="D107" s="17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2:13" s="20" customFormat="1" ht="16.5" customHeight="1" x14ac:dyDescent="0.25">
      <c r="B108" s="17"/>
      <c r="C108" s="17"/>
      <c r="D108" s="17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2:13" s="20" customFormat="1" ht="16.5" customHeight="1" x14ac:dyDescent="0.25">
      <c r="B109" s="17"/>
      <c r="C109" s="17"/>
      <c r="D109" s="17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2:13" s="20" customFormat="1" ht="16.5" customHeight="1" x14ac:dyDescent="0.25">
      <c r="B110" s="17"/>
      <c r="C110" s="17"/>
      <c r="D110" s="17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2:13" s="20" customFormat="1" ht="16.5" customHeight="1" x14ac:dyDescent="0.25">
      <c r="B111" s="17"/>
      <c r="C111" s="17"/>
      <c r="D111" s="17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2:13" s="20" customFormat="1" ht="16.5" customHeight="1" x14ac:dyDescent="0.25">
      <c r="B112" s="17"/>
      <c r="C112" s="17"/>
      <c r="D112" s="17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2:13" s="20" customFormat="1" ht="16.5" customHeight="1" x14ac:dyDescent="0.25">
      <c r="B113" s="17"/>
      <c r="C113" s="17"/>
      <c r="D113" s="17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2:13" s="20" customFormat="1" ht="16.5" customHeight="1" x14ac:dyDescent="0.25">
      <c r="B114" s="17"/>
      <c r="C114" s="17"/>
      <c r="D114" s="17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2:13" s="20" customFormat="1" ht="16.5" customHeight="1" x14ac:dyDescent="0.25">
      <c r="B115" s="17"/>
      <c r="C115" s="17"/>
      <c r="D115" s="17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2:13" s="20" customFormat="1" ht="16.5" customHeight="1" x14ac:dyDescent="0.25">
      <c r="B116" s="17"/>
      <c r="C116" s="17"/>
      <c r="D116" s="17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2:13" s="20" customFormat="1" ht="16.5" customHeight="1" x14ac:dyDescent="0.25">
      <c r="B117" s="17"/>
      <c r="C117" s="17"/>
      <c r="D117" s="17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2:13" s="20" customFormat="1" ht="16.5" customHeight="1" x14ac:dyDescent="0.25">
      <c r="B118" s="17"/>
      <c r="C118" s="17"/>
      <c r="D118" s="17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2:13" s="20" customFormat="1" ht="16.5" customHeight="1" x14ac:dyDescent="0.25">
      <c r="B119" s="17"/>
      <c r="C119" s="17"/>
      <c r="D119" s="17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2:13" s="20" customFormat="1" ht="16.5" customHeight="1" x14ac:dyDescent="0.25">
      <c r="B120" s="17"/>
      <c r="C120" s="17"/>
      <c r="D120" s="17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2:13" s="20" customFormat="1" ht="16.5" customHeight="1" x14ac:dyDescent="0.25">
      <c r="B121" s="17"/>
      <c r="C121" s="17"/>
      <c r="D121" s="17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2:13" s="20" customFormat="1" ht="16.5" customHeight="1" x14ac:dyDescent="0.25">
      <c r="B122" s="17"/>
      <c r="C122" s="17"/>
      <c r="D122" s="17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2:13" s="20" customFormat="1" ht="16.5" customHeight="1" x14ac:dyDescent="0.25">
      <c r="B123" s="17"/>
      <c r="C123" s="17"/>
      <c r="D123" s="17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2:13" s="20" customFormat="1" ht="16.5" customHeight="1" x14ac:dyDescent="0.25">
      <c r="B124" s="17"/>
      <c r="C124" s="17"/>
      <c r="D124" s="17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2:13" s="20" customFormat="1" ht="16.5" customHeight="1" x14ac:dyDescent="0.25">
      <c r="B125" s="17"/>
      <c r="C125" s="17"/>
      <c r="D125" s="17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2:13" s="20" customFormat="1" ht="16.5" customHeight="1" x14ac:dyDescent="0.25">
      <c r="B126" s="17"/>
      <c r="C126" s="17"/>
      <c r="D126" s="17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2:13" s="20" customFormat="1" ht="16.5" customHeight="1" x14ac:dyDescent="0.25">
      <c r="B127" s="17"/>
      <c r="C127" s="17"/>
      <c r="D127" s="17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2:13" s="20" customFormat="1" ht="16.5" customHeight="1" x14ac:dyDescent="0.25">
      <c r="B128" s="17"/>
      <c r="C128" s="17"/>
      <c r="D128" s="17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2:13" s="20" customFormat="1" ht="16.5" customHeight="1" x14ac:dyDescent="0.25">
      <c r="B129" s="17"/>
      <c r="C129" s="17"/>
      <c r="D129" s="17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2:13" s="20" customFormat="1" ht="16.5" customHeight="1" x14ac:dyDescent="0.25">
      <c r="B130" s="17"/>
      <c r="C130" s="17"/>
      <c r="D130" s="17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2:13" s="20" customFormat="1" ht="16.5" customHeight="1" x14ac:dyDescent="0.25">
      <c r="B131" s="17"/>
      <c r="C131" s="17"/>
      <c r="D131" s="17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2:13" s="20" customFormat="1" ht="16.5" customHeight="1" x14ac:dyDescent="0.25">
      <c r="B132" s="17"/>
      <c r="C132" s="17"/>
      <c r="D132" s="17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2:13" s="20" customFormat="1" ht="16.5" customHeight="1" x14ac:dyDescent="0.25">
      <c r="B133" s="17"/>
      <c r="C133" s="17"/>
      <c r="D133" s="17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2:13" s="20" customFormat="1" ht="16.5" customHeight="1" x14ac:dyDescent="0.25">
      <c r="B134" s="17"/>
      <c r="C134" s="17"/>
      <c r="D134" s="17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2:13" s="20" customFormat="1" ht="16.5" customHeight="1" x14ac:dyDescent="0.25">
      <c r="B135" s="17"/>
      <c r="C135" s="17"/>
      <c r="D135" s="17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2:13" s="20" customFormat="1" ht="16.5" customHeight="1" x14ac:dyDescent="0.25">
      <c r="B136" s="17"/>
      <c r="C136" s="17"/>
      <c r="D136" s="17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2:13" s="20" customFormat="1" ht="16.5" customHeight="1" x14ac:dyDescent="0.25">
      <c r="B137" s="17"/>
      <c r="C137" s="17"/>
      <c r="D137" s="17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2:13" s="20" customFormat="1" ht="16.5" customHeight="1" x14ac:dyDescent="0.25">
      <c r="B138" s="17"/>
      <c r="C138" s="17"/>
      <c r="D138" s="17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2:13" s="20" customFormat="1" ht="16.5" customHeight="1" x14ac:dyDescent="0.25">
      <c r="B139" s="17"/>
      <c r="C139" s="17"/>
      <c r="D139" s="17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2:13" s="20" customFormat="1" ht="16.5" customHeight="1" x14ac:dyDescent="0.25">
      <c r="B140" s="17"/>
      <c r="C140" s="17"/>
      <c r="D140" s="17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2:13" s="20" customFormat="1" ht="16.5" customHeight="1" x14ac:dyDescent="0.25">
      <c r="B141" s="17"/>
      <c r="C141" s="17"/>
      <c r="D141" s="17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2:13" s="20" customFormat="1" ht="16.5" customHeight="1" x14ac:dyDescent="0.25">
      <c r="B142" s="17"/>
      <c r="C142" s="17"/>
      <c r="D142" s="17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2:13" s="20" customFormat="1" ht="16.5" customHeight="1" x14ac:dyDescent="0.25">
      <c r="B143" s="17"/>
      <c r="C143" s="17"/>
      <c r="D143" s="17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2:13" s="20" customFormat="1" ht="16.5" customHeight="1" x14ac:dyDescent="0.25">
      <c r="B144" s="17"/>
      <c r="C144" s="17"/>
      <c r="D144" s="17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2:13" s="20" customFormat="1" ht="16.5" customHeight="1" x14ac:dyDescent="0.25">
      <c r="B145" s="17"/>
      <c r="C145" s="17"/>
      <c r="D145" s="17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2:13" s="20" customFormat="1" ht="16.5" customHeight="1" x14ac:dyDescent="0.25">
      <c r="B146" s="17"/>
      <c r="C146" s="17"/>
      <c r="D146" s="17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2:13" s="20" customFormat="1" ht="16.5" customHeight="1" x14ac:dyDescent="0.25">
      <c r="B147" s="17"/>
      <c r="C147" s="17"/>
      <c r="D147" s="17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2:13" s="20" customFormat="1" ht="16.5" customHeight="1" x14ac:dyDescent="0.25">
      <c r="B148" s="17"/>
      <c r="C148" s="17"/>
      <c r="D148" s="17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2:13" s="20" customFormat="1" ht="16.5" customHeight="1" x14ac:dyDescent="0.25">
      <c r="B149" s="17"/>
      <c r="C149" s="17"/>
      <c r="D149" s="17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2:13" s="20" customFormat="1" ht="16.5" customHeight="1" x14ac:dyDescent="0.25">
      <c r="B150" s="17"/>
      <c r="C150" s="17"/>
      <c r="D150" s="17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2:13" s="20" customFormat="1" ht="16.5" customHeight="1" x14ac:dyDescent="0.25">
      <c r="B151" s="17"/>
      <c r="C151" s="17"/>
      <c r="D151" s="17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2:13" s="20" customFormat="1" ht="16.5" customHeight="1" x14ac:dyDescent="0.25">
      <c r="B152" s="17"/>
      <c r="C152" s="17"/>
      <c r="D152" s="17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2:13" s="20" customFormat="1" ht="16.5" customHeight="1" x14ac:dyDescent="0.25">
      <c r="B153" s="17"/>
      <c r="C153" s="17"/>
      <c r="D153" s="17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2:13" s="20" customFormat="1" ht="16.5" customHeight="1" x14ac:dyDescent="0.25">
      <c r="B154" s="17"/>
      <c r="C154" s="17"/>
      <c r="D154" s="17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2:13" s="20" customFormat="1" ht="16.5" customHeight="1" x14ac:dyDescent="0.25">
      <c r="B155" s="17"/>
      <c r="C155" s="17"/>
      <c r="D155" s="17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2:13" s="20" customFormat="1" ht="16.5" customHeight="1" x14ac:dyDescent="0.25">
      <c r="B156" s="17"/>
      <c r="C156" s="17"/>
      <c r="D156" s="17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2:13" s="20" customFormat="1" ht="16.5" customHeight="1" x14ac:dyDescent="0.25">
      <c r="B157" s="17"/>
      <c r="C157" s="17"/>
      <c r="D157" s="17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2:13" s="20" customFormat="1" ht="16.5" customHeight="1" x14ac:dyDescent="0.25">
      <c r="B158" s="17"/>
      <c r="C158" s="17"/>
      <c r="D158" s="17"/>
      <c r="E158" s="33"/>
      <c r="F158" s="33"/>
      <c r="G158" s="33"/>
      <c r="H158" s="33"/>
      <c r="I158" s="33"/>
      <c r="J158" s="33"/>
      <c r="K158" s="33"/>
      <c r="L158" s="33"/>
      <c r="M158" s="33"/>
    </row>
  </sheetData>
  <mergeCells count="28">
    <mergeCell ref="B34:D34"/>
    <mergeCell ref="B1:E1"/>
    <mergeCell ref="B2:E2"/>
    <mergeCell ref="D5:M5"/>
    <mergeCell ref="E6:K6"/>
    <mergeCell ref="B10:D10"/>
    <mergeCell ref="B14:D14"/>
    <mergeCell ref="B19:D19"/>
    <mergeCell ref="B21:D21"/>
    <mergeCell ref="B24:D24"/>
    <mergeCell ref="B26:D26"/>
    <mergeCell ref="B30:D30"/>
    <mergeCell ref="B64:D64"/>
    <mergeCell ref="B37:D37"/>
    <mergeCell ref="B39:D39"/>
    <mergeCell ref="B43:D43"/>
    <mergeCell ref="B45:D45"/>
    <mergeCell ref="B47:D47"/>
    <mergeCell ref="B52:D52"/>
    <mergeCell ref="B53:D53"/>
    <mergeCell ref="B55:D55"/>
    <mergeCell ref="B58:D58"/>
    <mergeCell ref="B60:D60"/>
    <mergeCell ref="B63:D63"/>
    <mergeCell ref="B67:D67"/>
    <mergeCell ref="B74:D74"/>
    <mergeCell ref="B75:D75"/>
    <mergeCell ref="B77:M77"/>
  </mergeCells>
  <pageMargins left="0" right="0.59055118110236227" top="0" bottom="0.59055118110236227" header="0" footer="0.39370078740157483"/>
  <pageSetup paperSize="9" scale="55" orientation="portrait" horizontalDpi="4294967292" verticalDpi="4294967292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showGridLines="0" zoomScaleNormal="100" workbookViewId="0">
      <pane ySplit="8" topLeftCell="A9" activePane="bottomLeft" state="frozen"/>
      <selection activeCell="B5" sqref="B5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9.28515625" style="1" customWidth="1"/>
    <col min="3" max="3" width="1.28515625" style="1" customWidth="1"/>
    <col min="4" max="4" width="70.5703125" style="1" customWidth="1"/>
    <col min="5" max="13" width="11.42578125" style="1" customWidth="1"/>
    <col min="14" max="16384" width="10.85546875" style="1"/>
  </cols>
  <sheetData>
    <row r="1" spans="1:13" ht="33" customHeight="1" x14ac:dyDescent="0.2">
      <c r="B1" s="64" t="s">
        <v>0</v>
      </c>
      <c r="C1" s="64"/>
      <c r="D1" s="64"/>
      <c r="E1" s="64"/>
      <c r="F1" s="46"/>
      <c r="G1" s="46"/>
    </row>
    <row r="2" spans="1:13" ht="16.5" customHeight="1" x14ac:dyDescent="0.25">
      <c r="B2" s="65" t="s">
        <v>1</v>
      </c>
      <c r="C2" s="65"/>
      <c r="D2" s="65"/>
      <c r="E2" s="66"/>
      <c r="F2" s="47"/>
      <c r="G2" s="47"/>
    </row>
    <row r="3" spans="1:13" ht="6.75" customHeight="1" x14ac:dyDescent="0.2">
      <c r="A3" s="2"/>
    </row>
    <row r="5" spans="1:13" s="3" customFormat="1" ht="17.100000000000001" customHeight="1" x14ac:dyDescent="0.3">
      <c r="B5" s="4" t="s">
        <v>29</v>
      </c>
      <c r="C5" s="4"/>
      <c r="D5" s="67" t="s">
        <v>123</v>
      </c>
      <c r="E5" s="85"/>
      <c r="F5" s="85"/>
      <c r="G5" s="85"/>
      <c r="H5" s="85"/>
      <c r="I5" s="85"/>
      <c r="J5" s="85"/>
      <c r="K5" s="85"/>
      <c r="L5" s="85"/>
      <c r="M5" s="85"/>
    </row>
    <row r="6" spans="1:13" s="6" customFormat="1" ht="2.25" customHeight="1" x14ac:dyDescent="0.25">
      <c r="A6" s="32"/>
      <c r="B6" s="7"/>
      <c r="C6" s="7"/>
      <c r="D6" s="7"/>
      <c r="E6" s="86"/>
      <c r="F6" s="86"/>
      <c r="G6" s="86"/>
      <c r="H6" s="86"/>
      <c r="I6" s="86"/>
      <c r="J6" s="86"/>
      <c r="K6" s="86"/>
      <c r="L6" s="62"/>
      <c r="M6" s="54"/>
    </row>
    <row r="7" spans="1:13" s="6" customFormat="1" ht="6.75" customHeight="1" x14ac:dyDescent="0.25"/>
    <row r="8" spans="1:13" s="6" customFormat="1" ht="17.100000000000001" customHeight="1" x14ac:dyDescent="0.25">
      <c r="B8" s="12" t="s">
        <v>30</v>
      </c>
      <c r="C8" s="12"/>
      <c r="D8" s="12" t="s">
        <v>125</v>
      </c>
      <c r="E8" s="48">
        <v>2015</v>
      </c>
      <c r="F8" s="48">
        <f>E8+1</f>
        <v>2016</v>
      </c>
      <c r="G8" s="48">
        <f t="shared" ref="G8:J8" si="0">F8+1</f>
        <v>2017</v>
      </c>
      <c r="H8" s="48">
        <f t="shared" si="0"/>
        <v>2018</v>
      </c>
      <c r="I8" s="48">
        <f t="shared" si="0"/>
        <v>2019</v>
      </c>
      <c r="J8" s="48">
        <f t="shared" si="0"/>
        <v>2020</v>
      </c>
      <c r="K8" s="61">
        <f t="shared" ref="K8" si="1">J8+1</f>
        <v>2021</v>
      </c>
      <c r="L8" s="61">
        <f t="shared" ref="L8" si="2">K8+1</f>
        <v>2022</v>
      </c>
      <c r="M8" s="61">
        <f t="shared" ref="M8" si="3">L8+1</f>
        <v>2023</v>
      </c>
    </row>
    <row r="9" spans="1:13" s="38" customFormat="1" ht="22.5" customHeight="1" x14ac:dyDescent="0.25">
      <c r="B9" s="13" t="s">
        <v>97</v>
      </c>
      <c r="C9" s="13"/>
      <c r="E9" s="39">
        <v>477253</v>
      </c>
      <c r="F9" s="39">
        <v>282206</v>
      </c>
      <c r="G9" s="39">
        <v>411409</v>
      </c>
      <c r="H9" s="39">
        <v>262418</v>
      </c>
      <c r="I9" s="39">
        <v>356361</v>
      </c>
      <c r="J9" s="39">
        <v>239483.068</v>
      </c>
      <c r="K9" s="39">
        <v>355668.038</v>
      </c>
      <c r="L9" s="39">
        <v>366139.16399999987</v>
      </c>
      <c r="M9" s="39">
        <v>319341.29800000001</v>
      </c>
    </row>
    <row r="10" spans="1:13" s="49" customFormat="1" ht="16.5" customHeight="1" x14ac:dyDescent="0.25">
      <c r="B10" s="74" t="s">
        <v>99</v>
      </c>
      <c r="C10" s="75"/>
      <c r="D10" s="75"/>
      <c r="E10" s="50">
        <v>27037</v>
      </c>
      <c r="F10" s="50">
        <v>30095</v>
      </c>
      <c r="G10" s="50">
        <v>24842</v>
      </c>
      <c r="H10" s="50">
        <v>22848</v>
      </c>
      <c r="I10" s="50">
        <v>10160</v>
      </c>
      <c r="J10" s="50">
        <v>5608.1419999999998</v>
      </c>
      <c r="K10" s="50">
        <v>17959.927</v>
      </c>
      <c r="L10" s="50">
        <v>38204.338000000003</v>
      </c>
      <c r="M10" s="50">
        <v>5308.4809999999998</v>
      </c>
    </row>
    <row r="11" spans="1:13" s="20" customFormat="1" ht="16.5" customHeight="1" x14ac:dyDescent="0.25">
      <c r="B11" s="45" t="s">
        <v>63</v>
      </c>
      <c r="C11" s="17"/>
      <c r="D11" s="17" t="s">
        <v>35</v>
      </c>
      <c r="E11" s="33">
        <v>12381</v>
      </c>
      <c r="F11" s="33">
        <v>27415</v>
      </c>
      <c r="G11" s="33">
        <v>8262</v>
      </c>
      <c r="H11" s="33">
        <v>5814</v>
      </c>
      <c r="I11" s="33">
        <v>4546</v>
      </c>
      <c r="J11" s="33">
        <v>3923.692</v>
      </c>
      <c r="K11" s="33">
        <v>9859.5820000000003</v>
      </c>
      <c r="L11" s="33">
        <v>4200.1279999999997</v>
      </c>
      <c r="M11" s="33">
        <v>2039.7349999999999</v>
      </c>
    </row>
    <row r="12" spans="1:13" s="20" customFormat="1" ht="16.5" customHeight="1" x14ac:dyDescent="0.25">
      <c r="B12" s="45" t="s">
        <v>65</v>
      </c>
      <c r="C12" s="17"/>
      <c r="D12" s="17" t="s">
        <v>44</v>
      </c>
      <c r="E12" s="33">
        <v>1524</v>
      </c>
      <c r="F12" s="33">
        <v>0</v>
      </c>
      <c r="G12" s="33">
        <v>0</v>
      </c>
      <c r="H12" s="33">
        <v>23</v>
      </c>
      <c r="I12" s="33">
        <v>0</v>
      </c>
      <c r="J12" s="33">
        <v>0</v>
      </c>
      <c r="K12" s="33">
        <v>180.988</v>
      </c>
      <c r="L12" s="33">
        <v>2510.1750000000002</v>
      </c>
      <c r="M12" s="33">
        <v>4049.808</v>
      </c>
    </row>
    <row r="13" spans="1:13" s="20" customFormat="1" ht="22.5" customHeight="1" x14ac:dyDescent="0.25">
      <c r="B13" s="45" t="s">
        <v>66</v>
      </c>
      <c r="C13" s="17"/>
      <c r="D13" s="17" t="s">
        <v>40</v>
      </c>
      <c r="E13" s="33">
        <v>10734</v>
      </c>
      <c r="F13" s="33">
        <v>1343</v>
      </c>
      <c r="G13" s="33">
        <v>15849</v>
      </c>
      <c r="H13" s="33">
        <v>15705</v>
      </c>
      <c r="I13" s="33">
        <v>4859</v>
      </c>
      <c r="J13" s="33">
        <v>553.09400000000005</v>
      </c>
      <c r="K13" s="33">
        <v>5142.4849999999997</v>
      </c>
      <c r="L13" s="33">
        <v>9785.4330000000009</v>
      </c>
      <c r="M13" s="33">
        <v>807.07500000000005</v>
      </c>
    </row>
    <row r="14" spans="1:13" s="49" customFormat="1" ht="16.5" customHeight="1" x14ac:dyDescent="0.25">
      <c r="B14" s="74" t="s">
        <v>100</v>
      </c>
      <c r="C14" s="75"/>
      <c r="D14" s="75"/>
      <c r="E14" s="50">
        <v>38124</v>
      </c>
      <c r="F14" s="50">
        <v>32783</v>
      </c>
      <c r="G14" s="50">
        <v>43568</v>
      </c>
      <c r="H14" s="50">
        <v>23533</v>
      </c>
      <c r="I14" s="50">
        <v>27129</v>
      </c>
      <c r="J14" s="50">
        <v>24464.485000000001</v>
      </c>
      <c r="K14" s="50">
        <v>23793.563999999998</v>
      </c>
      <c r="L14" s="50">
        <v>28467.147000000001</v>
      </c>
      <c r="M14" s="50">
        <v>20209.232</v>
      </c>
    </row>
    <row r="15" spans="1:13" s="20" customFormat="1" ht="16.5" customHeight="1" x14ac:dyDescent="0.25">
      <c r="B15" s="45" t="s">
        <v>67</v>
      </c>
      <c r="C15" s="17"/>
      <c r="D15" s="17" t="s">
        <v>47</v>
      </c>
      <c r="E15" s="33">
        <v>2397</v>
      </c>
      <c r="F15" s="33">
        <v>2215</v>
      </c>
      <c r="G15" s="33">
        <v>2922</v>
      </c>
      <c r="H15" s="33">
        <v>2043</v>
      </c>
      <c r="I15" s="33">
        <v>1574</v>
      </c>
      <c r="J15" s="33">
        <v>2897.5369999999998</v>
      </c>
      <c r="K15" s="33">
        <v>1632.684</v>
      </c>
      <c r="L15" s="33">
        <v>1161.7090000000001</v>
      </c>
      <c r="M15" s="33">
        <v>1469.309</v>
      </c>
    </row>
    <row r="16" spans="1:13" s="20" customFormat="1" ht="16.5" customHeight="1" x14ac:dyDescent="0.25">
      <c r="B16" s="45" t="s">
        <v>64</v>
      </c>
      <c r="C16" s="17"/>
      <c r="D16" s="17" t="s">
        <v>33</v>
      </c>
      <c r="E16" s="33">
        <v>23477</v>
      </c>
      <c r="F16" s="33">
        <v>16978</v>
      </c>
      <c r="G16" s="33">
        <v>24132</v>
      </c>
      <c r="H16" s="33">
        <v>10791</v>
      </c>
      <c r="I16" s="33">
        <v>10956</v>
      </c>
      <c r="J16" s="33">
        <v>13929.518</v>
      </c>
      <c r="K16" s="33">
        <v>11106.429</v>
      </c>
      <c r="L16" s="33">
        <v>5858.6450000000004</v>
      </c>
      <c r="M16" s="33">
        <v>10162.388999999999</v>
      </c>
    </row>
    <row r="17" spans="2:13" s="20" customFormat="1" ht="16.5" customHeight="1" x14ac:dyDescent="0.25">
      <c r="B17" s="45" t="s">
        <v>68</v>
      </c>
      <c r="C17" s="17"/>
      <c r="D17" s="17" t="s">
        <v>41</v>
      </c>
      <c r="E17" s="33">
        <v>3531</v>
      </c>
      <c r="F17" s="33">
        <v>5037</v>
      </c>
      <c r="G17" s="33">
        <v>7815</v>
      </c>
      <c r="H17" s="33">
        <v>5325</v>
      </c>
      <c r="I17" s="33">
        <v>2722</v>
      </c>
      <c r="J17" s="33">
        <v>48.677999999999997</v>
      </c>
      <c r="K17" s="33">
        <v>95.384</v>
      </c>
      <c r="L17" s="33">
        <v>3939.107</v>
      </c>
      <c r="M17" s="33">
        <v>5132.0619999999999</v>
      </c>
    </row>
    <row r="18" spans="2:13" s="20" customFormat="1" ht="22.5" customHeight="1" x14ac:dyDescent="0.25">
      <c r="B18" s="45" t="s">
        <v>69</v>
      </c>
      <c r="C18" s="17"/>
      <c r="D18" s="17" t="s">
        <v>58</v>
      </c>
      <c r="E18" s="33">
        <v>2722</v>
      </c>
      <c r="F18" s="33">
        <v>2649</v>
      </c>
      <c r="G18" s="33">
        <v>1821</v>
      </c>
      <c r="H18" s="33">
        <v>2088</v>
      </c>
      <c r="I18" s="33">
        <v>1335</v>
      </c>
      <c r="J18" s="33">
        <v>1108.2840000000001</v>
      </c>
      <c r="K18" s="33">
        <v>3200.598</v>
      </c>
      <c r="L18" s="33">
        <v>2409.83</v>
      </c>
      <c r="M18" s="33">
        <v>0</v>
      </c>
    </row>
    <row r="19" spans="2:13" s="49" customFormat="1" ht="16.5" customHeight="1" x14ac:dyDescent="0.25">
      <c r="B19" s="74" t="s">
        <v>111</v>
      </c>
      <c r="C19" s="75"/>
      <c r="D19" s="75"/>
      <c r="E19" s="50">
        <v>29240</v>
      </c>
      <c r="F19" s="50">
        <v>0</v>
      </c>
      <c r="G19" s="50">
        <v>4450</v>
      </c>
      <c r="H19" s="50">
        <v>0</v>
      </c>
      <c r="I19" s="50">
        <v>3856</v>
      </c>
      <c r="J19" s="50">
        <v>0</v>
      </c>
      <c r="K19" s="50">
        <v>0</v>
      </c>
      <c r="L19" s="50">
        <v>3008.056</v>
      </c>
      <c r="M19" s="50">
        <v>1521.721</v>
      </c>
    </row>
    <row r="20" spans="2:13" s="20" customFormat="1" ht="22.5" customHeight="1" x14ac:dyDescent="0.25">
      <c r="B20" s="45" t="s">
        <v>105</v>
      </c>
      <c r="C20" s="17"/>
      <c r="D20" s="17" t="s">
        <v>106</v>
      </c>
      <c r="E20" s="33">
        <v>29240</v>
      </c>
      <c r="F20" s="33">
        <v>0</v>
      </c>
      <c r="G20" s="33">
        <v>4450</v>
      </c>
      <c r="H20" s="33">
        <v>0</v>
      </c>
      <c r="I20" s="33">
        <v>3856</v>
      </c>
      <c r="J20" s="33">
        <v>0</v>
      </c>
      <c r="K20" s="33">
        <v>0</v>
      </c>
      <c r="L20" s="33">
        <v>2663.56</v>
      </c>
      <c r="M20" s="33">
        <v>0</v>
      </c>
    </row>
    <row r="21" spans="2:13" s="49" customFormat="1" ht="16.5" customHeight="1" x14ac:dyDescent="0.25">
      <c r="B21" s="74" t="s">
        <v>101</v>
      </c>
      <c r="C21" s="75"/>
      <c r="D21" s="75"/>
      <c r="E21" s="50">
        <v>275452</v>
      </c>
      <c r="F21" s="50">
        <v>136281</v>
      </c>
      <c r="G21" s="50">
        <v>233660</v>
      </c>
      <c r="H21" s="50">
        <v>139017</v>
      </c>
      <c r="I21" s="50">
        <v>227435</v>
      </c>
      <c r="J21" s="50">
        <v>106052.198</v>
      </c>
      <c r="K21" s="50">
        <v>201275.245</v>
      </c>
      <c r="L21" s="50">
        <v>221327.49400000001</v>
      </c>
      <c r="M21" s="50">
        <v>219009.745</v>
      </c>
    </row>
    <row r="22" spans="2:13" s="20" customFormat="1" ht="16.5" customHeight="1" x14ac:dyDescent="0.25">
      <c r="B22" s="45" t="s">
        <v>70</v>
      </c>
      <c r="C22" s="17"/>
      <c r="D22" s="17" t="s">
        <v>32</v>
      </c>
      <c r="E22" s="33">
        <v>25466</v>
      </c>
      <c r="F22" s="33">
        <v>13361</v>
      </c>
      <c r="G22" s="33">
        <v>27655</v>
      </c>
      <c r="H22" s="33">
        <v>36768</v>
      </c>
      <c r="I22" s="33">
        <v>32771</v>
      </c>
      <c r="J22" s="33">
        <v>27323.588</v>
      </c>
      <c r="K22" s="33">
        <v>34656.108</v>
      </c>
      <c r="L22" s="33">
        <v>39198.142</v>
      </c>
      <c r="M22" s="33">
        <v>36309.629999999997</v>
      </c>
    </row>
    <row r="23" spans="2:13" s="20" customFormat="1" ht="22.5" customHeight="1" x14ac:dyDescent="0.25">
      <c r="B23" s="45" t="s">
        <v>71</v>
      </c>
      <c r="C23" s="17"/>
      <c r="D23" s="17" t="s">
        <v>48</v>
      </c>
      <c r="E23" s="33">
        <v>249986</v>
      </c>
      <c r="F23" s="33">
        <v>119815</v>
      </c>
      <c r="G23" s="33">
        <v>205011</v>
      </c>
      <c r="H23" s="33">
        <v>98077</v>
      </c>
      <c r="I23" s="33">
        <v>191027</v>
      </c>
      <c r="J23" s="33">
        <v>77102.45</v>
      </c>
      <c r="K23" s="33">
        <v>165069.739</v>
      </c>
      <c r="L23" s="33">
        <v>157040.334</v>
      </c>
      <c r="M23" s="33">
        <v>72254.626999999993</v>
      </c>
    </row>
    <row r="24" spans="2:13" s="49" customFormat="1" ht="16.5" customHeight="1" x14ac:dyDescent="0.25">
      <c r="B24" s="74" t="s">
        <v>107</v>
      </c>
      <c r="C24" s="75"/>
      <c r="D24" s="75"/>
      <c r="E24" s="50">
        <v>1382</v>
      </c>
      <c r="F24" s="50">
        <v>0</v>
      </c>
      <c r="G24" s="50">
        <v>0</v>
      </c>
      <c r="H24" s="50">
        <v>2725</v>
      </c>
      <c r="I24" s="50">
        <v>129</v>
      </c>
      <c r="J24" s="50">
        <v>3394.319</v>
      </c>
      <c r="K24" s="50">
        <v>191.268</v>
      </c>
      <c r="L24" s="50">
        <v>1233.2270000000001</v>
      </c>
      <c r="M24" s="50">
        <v>6121.9210000000003</v>
      </c>
    </row>
    <row r="25" spans="2:13" s="20" customFormat="1" ht="22.5" customHeight="1" x14ac:dyDescent="0.25">
      <c r="B25" s="45" t="s">
        <v>72</v>
      </c>
      <c r="C25" s="17"/>
      <c r="D25" s="17" t="s">
        <v>39</v>
      </c>
      <c r="E25" s="33">
        <v>1382</v>
      </c>
      <c r="F25" s="33">
        <v>0</v>
      </c>
      <c r="G25" s="33">
        <v>0</v>
      </c>
      <c r="H25" s="33">
        <v>2725</v>
      </c>
      <c r="I25" s="33">
        <v>0</v>
      </c>
      <c r="J25" s="33">
        <v>3394.319</v>
      </c>
      <c r="K25" s="33">
        <v>0</v>
      </c>
      <c r="L25" s="33">
        <v>4622.0969999999998</v>
      </c>
      <c r="M25" s="33">
        <v>0</v>
      </c>
    </row>
    <row r="26" spans="2:13" s="49" customFormat="1" ht="16.5" customHeight="1" x14ac:dyDescent="0.25">
      <c r="B26" s="74" t="s">
        <v>129</v>
      </c>
      <c r="C26" s="75"/>
      <c r="D26" s="75"/>
      <c r="E26" s="50">
        <v>13811</v>
      </c>
      <c r="F26" s="50">
        <v>13471</v>
      </c>
      <c r="G26" s="50">
        <v>15818</v>
      </c>
      <c r="H26" s="50">
        <v>7566</v>
      </c>
      <c r="I26" s="50">
        <v>13447</v>
      </c>
      <c r="J26" s="50">
        <v>16426.245999999999</v>
      </c>
      <c r="K26" s="50">
        <v>13537.946</v>
      </c>
      <c r="L26" s="50">
        <v>12566.81</v>
      </c>
      <c r="M26" s="50">
        <v>12020.154</v>
      </c>
    </row>
    <row r="27" spans="2:13" s="20" customFormat="1" ht="16.5" customHeight="1" x14ac:dyDescent="0.25">
      <c r="B27" s="45" t="s">
        <v>73</v>
      </c>
      <c r="C27" s="17"/>
      <c r="D27" s="17" t="s">
        <v>38</v>
      </c>
      <c r="E27" s="33">
        <v>0</v>
      </c>
      <c r="F27" s="33">
        <v>0</v>
      </c>
      <c r="G27" s="33">
        <v>34</v>
      </c>
      <c r="H27" s="33">
        <v>0</v>
      </c>
      <c r="I27" s="33">
        <v>576</v>
      </c>
      <c r="J27" s="33">
        <v>5738.3119999999999</v>
      </c>
      <c r="K27" s="33">
        <v>4484.6679999999997</v>
      </c>
      <c r="L27" s="33">
        <v>3763.143</v>
      </c>
      <c r="M27" s="33">
        <v>9356.0930000000008</v>
      </c>
    </row>
    <row r="28" spans="2:13" s="20" customFormat="1" ht="16.5" customHeight="1" x14ac:dyDescent="0.25">
      <c r="B28" s="45" t="s">
        <v>74</v>
      </c>
      <c r="C28" s="17"/>
      <c r="D28" s="17" t="s">
        <v>43</v>
      </c>
      <c r="E28" s="33">
        <v>10585</v>
      </c>
      <c r="F28" s="33">
        <v>6381</v>
      </c>
      <c r="G28" s="33">
        <v>7414</v>
      </c>
      <c r="H28" s="33">
        <v>2308</v>
      </c>
      <c r="I28" s="33">
        <v>1414</v>
      </c>
      <c r="J28" s="33">
        <v>2278.9430000000002</v>
      </c>
      <c r="K28" s="33">
        <v>2173.2649999999999</v>
      </c>
      <c r="L28" s="33">
        <v>5769.5630000000001</v>
      </c>
      <c r="M28" s="33">
        <v>83.79</v>
      </c>
    </row>
    <row r="29" spans="2:13" s="20" customFormat="1" ht="22.5" customHeight="1" x14ac:dyDescent="0.25">
      <c r="B29" s="45" t="s">
        <v>75</v>
      </c>
      <c r="C29" s="17"/>
      <c r="D29" s="17" t="s">
        <v>62</v>
      </c>
      <c r="E29" s="33">
        <v>3208</v>
      </c>
      <c r="F29" s="33">
        <v>6836</v>
      </c>
      <c r="G29" s="33">
        <v>7611</v>
      </c>
      <c r="H29" s="33">
        <v>4943</v>
      </c>
      <c r="I29" s="33">
        <v>10942</v>
      </c>
      <c r="J29" s="33">
        <v>7082.9840000000004</v>
      </c>
      <c r="K29" s="33">
        <v>6250.3739999999998</v>
      </c>
      <c r="L29" s="33">
        <v>12333.504000000001</v>
      </c>
      <c r="M29" s="33">
        <v>4376.616</v>
      </c>
    </row>
    <row r="30" spans="2:13" s="49" customFormat="1" ht="16.5" customHeight="1" x14ac:dyDescent="0.25">
      <c r="B30" s="74" t="s">
        <v>112</v>
      </c>
      <c r="C30" s="75"/>
      <c r="D30" s="75"/>
      <c r="E30" s="50">
        <v>54593</v>
      </c>
      <c r="F30" s="50">
        <v>37109</v>
      </c>
      <c r="G30" s="50">
        <v>47234</v>
      </c>
      <c r="H30" s="50">
        <v>42020</v>
      </c>
      <c r="I30" s="50">
        <v>45914</v>
      </c>
      <c r="J30" s="50">
        <v>42410.472999999998</v>
      </c>
      <c r="K30" s="50">
        <v>50089.127999999997</v>
      </c>
      <c r="L30" s="50">
        <v>24764.539000000001</v>
      </c>
      <c r="M30" s="50">
        <v>26939.297999999999</v>
      </c>
    </row>
    <row r="31" spans="2:13" s="20" customFormat="1" ht="16.5" customHeight="1" x14ac:dyDescent="0.25">
      <c r="B31" s="45" t="s">
        <v>76</v>
      </c>
      <c r="C31" s="17"/>
      <c r="D31" s="17" t="s">
        <v>31</v>
      </c>
      <c r="E31" s="33">
        <v>47258</v>
      </c>
      <c r="F31" s="33">
        <v>33706</v>
      </c>
      <c r="G31" s="33">
        <v>38870</v>
      </c>
      <c r="H31" s="33">
        <v>20108</v>
      </c>
      <c r="I31" s="33">
        <v>27258</v>
      </c>
      <c r="J31" s="33">
        <v>38996.53</v>
      </c>
      <c r="K31" s="33">
        <v>40409</v>
      </c>
      <c r="L31" s="33">
        <v>40919.1</v>
      </c>
      <c r="M31" s="33">
        <v>44339.9</v>
      </c>
    </row>
    <row r="32" spans="2:13" s="20" customFormat="1" ht="16.5" customHeight="1" x14ac:dyDescent="0.25">
      <c r="B32" s="45" t="s">
        <v>77</v>
      </c>
      <c r="C32" s="17"/>
      <c r="D32" s="17" t="s">
        <v>60</v>
      </c>
      <c r="E32" s="33">
        <v>1751</v>
      </c>
      <c r="F32" s="33">
        <v>565</v>
      </c>
      <c r="G32" s="33">
        <v>5246</v>
      </c>
      <c r="H32" s="33">
        <v>20727</v>
      </c>
      <c r="I32" s="33">
        <v>16118</v>
      </c>
      <c r="J32" s="33">
        <v>2565.2860000000001</v>
      </c>
      <c r="K32" s="33">
        <v>2246.1770000000001</v>
      </c>
      <c r="L32" s="33">
        <v>6209.3379999999997</v>
      </c>
      <c r="M32" s="33">
        <v>6878.067</v>
      </c>
    </row>
    <row r="33" spans="2:13" s="20" customFormat="1" ht="22.5" customHeight="1" x14ac:dyDescent="0.25">
      <c r="B33" s="45" t="s">
        <v>78</v>
      </c>
      <c r="C33" s="17"/>
      <c r="D33" s="17" t="s">
        <v>36</v>
      </c>
      <c r="E33" s="33">
        <v>72</v>
      </c>
      <c r="F33" s="33">
        <v>0</v>
      </c>
      <c r="G33" s="33">
        <v>0</v>
      </c>
      <c r="H33" s="33">
        <v>25</v>
      </c>
      <c r="I33" s="33">
        <v>1221</v>
      </c>
      <c r="J33" s="33">
        <v>0</v>
      </c>
      <c r="K33" s="33">
        <v>6973.91</v>
      </c>
      <c r="L33" s="33">
        <v>0</v>
      </c>
      <c r="M33" s="33">
        <v>77.768000000000001</v>
      </c>
    </row>
    <row r="34" spans="2:13" s="49" customFormat="1" ht="16.5" customHeight="1" x14ac:dyDescent="0.25">
      <c r="B34" s="74" t="s">
        <v>103</v>
      </c>
      <c r="C34" s="75"/>
      <c r="D34" s="75"/>
      <c r="E34" s="50">
        <v>7287</v>
      </c>
      <c r="F34" s="50">
        <v>5764</v>
      </c>
      <c r="G34" s="50">
        <v>6195</v>
      </c>
      <c r="H34" s="50">
        <v>9806</v>
      </c>
      <c r="I34" s="50">
        <v>4140</v>
      </c>
      <c r="J34" s="50">
        <v>8654.4429999999993</v>
      </c>
      <c r="K34" s="50">
        <v>13203.302</v>
      </c>
      <c r="L34" s="50">
        <v>1933.4559999999999</v>
      </c>
      <c r="M34" s="50">
        <v>4652.5569999999998</v>
      </c>
    </row>
    <row r="35" spans="2:13" s="20" customFormat="1" ht="16.5" customHeight="1" x14ac:dyDescent="0.25">
      <c r="B35" s="45" t="s">
        <v>79</v>
      </c>
      <c r="C35" s="17"/>
      <c r="D35" s="17" t="s">
        <v>37</v>
      </c>
      <c r="E35" s="33">
        <v>7287</v>
      </c>
      <c r="F35" s="33">
        <v>5764</v>
      </c>
      <c r="G35" s="33">
        <v>6155</v>
      </c>
      <c r="H35" s="33">
        <v>9806</v>
      </c>
      <c r="I35" s="33">
        <v>4140</v>
      </c>
      <c r="J35" s="33">
        <v>5746.41</v>
      </c>
      <c r="K35" s="33">
        <v>6904.6840000000002</v>
      </c>
      <c r="L35" s="33">
        <v>6025.3819999999996</v>
      </c>
      <c r="M35" s="33">
        <v>2400</v>
      </c>
    </row>
    <row r="36" spans="2:13" s="20" customFormat="1" ht="22.5" customHeight="1" x14ac:dyDescent="0.25">
      <c r="B36" s="45" t="s">
        <v>80</v>
      </c>
      <c r="C36" s="17"/>
      <c r="D36" s="17" t="s">
        <v>42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2908.0329999999999</v>
      </c>
      <c r="K36" s="33">
        <v>5728.4570000000003</v>
      </c>
      <c r="L36" s="33">
        <v>4611.7079999999996</v>
      </c>
      <c r="M36" s="33">
        <v>10418.673000000001</v>
      </c>
    </row>
    <row r="37" spans="2:13" s="49" customFormat="1" ht="16.5" customHeight="1" x14ac:dyDescent="0.25">
      <c r="B37" s="74" t="s">
        <v>104</v>
      </c>
      <c r="C37" s="75"/>
      <c r="D37" s="75"/>
      <c r="E37" s="50">
        <v>14510</v>
      </c>
      <c r="F37" s="50">
        <v>13824</v>
      </c>
      <c r="G37" s="50">
        <v>16334</v>
      </c>
      <c r="H37" s="50">
        <v>5806</v>
      </c>
      <c r="I37" s="50">
        <v>6395</v>
      </c>
      <c r="J37" s="50">
        <v>11354.791999999999</v>
      </c>
      <c r="K37" s="50">
        <v>12889.050999999999</v>
      </c>
      <c r="L37" s="50">
        <v>12997.94</v>
      </c>
      <c r="M37" s="50">
        <v>7314.6660000000002</v>
      </c>
    </row>
    <row r="38" spans="2:13" s="20" customFormat="1" ht="22.5" customHeight="1" x14ac:dyDescent="0.25">
      <c r="B38" s="45" t="s">
        <v>81</v>
      </c>
      <c r="C38" s="17"/>
      <c r="D38" s="17" t="s">
        <v>96</v>
      </c>
      <c r="E38" s="33">
        <v>9512</v>
      </c>
      <c r="F38" s="33">
        <v>10787</v>
      </c>
      <c r="G38" s="33">
        <v>11328</v>
      </c>
      <c r="H38" s="33">
        <v>4121</v>
      </c>
      <c r="I38" s="33">
        <v>5140</v>
      </c>
      <c r="J38" s="33">
        <v>9866.5139999999992</v>
      </c>
      <c r="K38" s="33">
        <v>10896.678</v>
      </c>
      <c r="L38" s="33">
        <v>8869.35</v>
      </c>
      <c r="M38" s="33">
        <v>7653.0060000000003</v>
      </c>
    </row>
    <row r="39" spans="2:13" s="49" customFormat="1" ht="16.5" customHeight="1" x14ac:dyDescent="0.25">
      <c r="B39" s="74" t="s">
        <v>108</v>
      </c>
      <c r="C39" s="75"/>
      <c r="D39" s="75"/>
      <c r="E39" s="50">
        <v>15817</v>
      </c>
      <c r="F39" s="50">
        <v>12879</v>
      </c>
      <c r="G39" s="50">
        <v>19308</v>
      </c>
      <c r="H39" s="50">
        <v>9097</v>
      </c>
      <c r="I39" s="50">
        <v>17756</v>
      </c>
      <c r="J39" s="50">
        <v>21117.97</v>
      </c>
      <c r="K39" s="50">
        <v>22728.607</v>
      </c>
      <c r="L39" s="50">
        <v>21636.156999999999</v>
      </c>
      <c r="M39" s="50">
        <v>16243.522999999999</v>
      </c>
    </row>
    <row r="40" spans="2:13" s="20" customFormat="1" ht="16.5" customHeight="1" x14ac:dyDescent="0.25">
      <c r="B40" s="45" t="s">
        <v>82</v>
      </c>
      <c r="C40" s="17"/>
      <c r="D40" s="17" t="s">
        <v>45</v>
      </c>
      <c r="E40" s="33">
        <v>887</v>
      </c>
      <c r="F40" s="33">
        <v>655</v>
      </c>
      <c r="G40" s="33">
        <v>1706</v>
      </c>
      <c r="H40" s="33">
        <v>338</v>
      </c>
      <c r="I40" s="33">
        <v>1498</v>
      </c>
      <c r="J40" s="33">
        <v>1951.6980000000001</v>
      </c>
      <c r="K40" s="33">
        <v>2182.7930000000001</v>
      </c>
      <c r="L40" s="33">
        <v>1258.924</v>
      </c>
      <c r="M40" s="33">
        <v>1217.5830000000001</v>
      </c>
    </row>
    <row r="41" spans="2:13" s="20" customFormat="1" ht="16.5" customHeight="1" x14ac:dyDescent="0.25">
      <c r="B41" s="45" t="s">
        <v>83</v>
      </c>
      <c r="C41" s="17"/>
      <c r="D41" s="17" t="s">
        <v>46</v>
      </c>
      <c r="E41" s="33">
        <v>1586</v>
      </c>
      <c r="F41" s="33">
        <v>1101</v>
      </c>
      <c r="G41" s="33">
        <v>1259</v>
      </c>
      <c r="H41" s="33">
        <v>369</v>
      </c>
      <c r="I41" s="33">
        <v>4155</v>
      </c>
      <c r="J41" s="33">
        <v>1950.578</v>
      </c>
      <c r="K41" s="33">
        <v>2607.7739999999999</v>
      </c>
      <c r="L41" s="33">
        <v>3817.056</v>
      </c>
      <c r="M41" s="33">
        <v>802.82</v>
      </c>
    </row>
    <row r="42" spans="2:13" s="34" customFormat="1" ht="22.5" customHeight="1" x14ac:dyDescent="0.25">
      <c r="B42" s="45" t="s">
        <v>84</v>
      </c>
      <c r="C42" s="17"/>
      <c r="D42" s="17" t="s">
        <v>34</v>
      </c>
      <c r="E42" s="33">
        <v>8503</v>
      </c>
      <c r="F42" s="33">
        <v>7403</v>
      </c>
      <c r="G42" s="33">
        <v>10373</v>
      </c>
      <c r="H42" s="33">
        <v>6248</v>
      </c>
      <c r="I42" s="33">
        <v>8602</v>
      </c>
      <c r="J42" s="33">
        <v>12287.489</v>
      </c>
      <c r="K42" s="33">
        <v>12214.732</v>
      </c>
      <c r="L42" s="33">
        <v>10296.198</v>
      </c>
      <c r="M42" s="33">
        <v>8742.5229999999992</v>
      </c>
    </row>
    <row r="43" spans="2:13" s="56" customFormat="1" ht="22.5" customHeight="1" x14ac:dyDescent="0.25">
      <c r="B43" s="76" t="s">
        <v>127</v>
      </c>
      <c r="C43" s="76"/>
      <c r="D43" s="76"/>
      <c r="E43" s="55">
        <f>SUM(E10,E14,E19,E21,E24,E26,E30,E34,E37,E39)-SUM(E11:E13,E15:E18,E20,E22:E23,E25,E27:E29,E31:E33,E35:E36,E38,E40:E42)</f>
        <v>23764</v>
      </c>
      <c r="F43" s="55">
        <f t="shared" ref="F43:K43" si="4">SUM(F10,F14,F19,F21,F24,F26,F30,F34,F37,F39)-SUM(F11:F13,F15:F18,F20,F22:F23,F25,F27:F29,F31:F33,F35:F36,F38,F40:F42)</f>
        <v>20195</v>
      </c>
      <c r="G43" s="55">
        <f t="shared" si="4"/>
        <v>23496</v>
      </c>
      <c r="H43" s="55">
        <f t="shared" si="4"/>
        <v>14066</v>
      </c>
      <c r="I43" s="55">
        <f t="shared" si="4"/>
        <v>21651</v>
      </c>
      <c r="J43" s="55">
        <f t="shared" si="4"/>
        <v>17829.130999999994</v>
      </c>
      <c r="K43" s="55">
        <f t="shared" si="4"/>
        <v>21651.52899999998</v>
      </c>
      <c r="L43" s="55">
        <f>IF(ISNUMBER(L9),SUM(L10,L14,L19,L21,L24,L26,L30,L34,L37,L39)-SUM(L11:L13,L15:L18,L20,L22:L23,L25,L27:L29,L31:L33,L35:L36,L38,L40:L42),"…")</f>
        <v>28876.738000000129</v>
      </c>
      <c r="M43" s="55">
        <f>IF(ISNUMBER(M9),SUM(M10,M14,M19,M21,M24,M26,M30,M34,M37,M39)-SUM(M11:M13,M15:M18,M20,M22:M23,M25,M27:M29,M31:M33,M35:M36,M38,M40:M42),"…")</f>
        <v>90769.823999999993</v>
      </c>
    </row>
    <row r="44" spans="2:13" s="10" customFormat="1" ht="22.5" customHeight="1" x14ac:dyDescent="0.25">
      <c r="B44" s="13" t="s">
        <v>98</v>
      </c>
      <c r="C44" s="13"/>
      <c r="E44" s="39">
        <v>79118</v>
      </c>
      <c r="F44" s="39">
        <v>59352</v>
      </c>
      <c r="G44" s="39">
        <v>110763</v>
      </c>
      <c r="H44" s="39">
        <v>65299</v>
      </c>
      <c r="I44" s="39">
        <v>86010</v>
      </c>
      <c r="J44" s="39">
        <v>71443.959999999992</v>
      </c>
      <c r="K44" s="39">
        <v>67595.627000000008</v>
      </c>
      <c r="L44" s="39">
        <v>82108.435999999987</v>
      </c>
      <c r="M44" s="39">
        <v>65575.365999999995</v>
      </c>
    </row>
    <row r="45" spans="2:13" s="49" customFormat="1" ht="16.5" customHeight="1" x14ac:dyDescent="0.25">
      <c r="B45" s="74" t="s">
        <v>99</v>
      </c>
      <c r="C45" s="75"/>
      <c r="D45" s="75"/>
      <c r="E45" s="50">
        <v>1898</v>
      </c>
      <c r="F45" s="50">
        <v>1268</v>
      </c>
      <c r="G45" s="50">
        <v>6562</v>
      </c>
      <c r="H45" s="50">
        <v>1478</v>
      </c>
      <c r="I45" s="50">
        <v>2030</v>
      </c>
      <c r="J45" s="50">
        <v>1942.8420000000001</v>
      </c>
      <c r="K45" s="50">
        <v>2758.7289999999998</v>
      </c>
      <c r="L45" s="50">
        <v>1331.1790000000001</v>
      </c>
      <c r="M45" s="50">
        <v>567.33500000000004</v>
      </c>
    </row>
    <row r="46" spans="2:13" s="20" customFormat="1" ht="22.5" customHeight="1" x14ac:dyDescent="0.25">
      <c r="B46" s="45" t="s">
        <v>85</v>
      </c>
      <c r="C46" s="17"/>
      <c r="D46" s="17" t="s">
        <v>51</v>
      </c>
      <c r="E46" s="33">
        <v>1597</v>
      </c>
      <c r="F46" s="33">
        <v>0</v>
      </c>
      <c r="G46" s="33">
        <v>6251</v>
      </c>
      <c r="H46" s="33">
        <v>1107</v>
      </c>
      <c r="I46" s="33">
        <v>1300</v>
      </c>
      <c r="J46" s="33">
        <v>1905.644</v>
      </c>
      <c r="K46" s="33">
        <v>2642.8180000000002</v>
      </c>
      <c r="L46" s="33">
        <v>259</v>
      </c>
      <c r="M46" s="33">
        <v>0</v>
      </c>
    </row>
    <row r="47" spans="2:13" s="49" customFormat="1" ht="16.5" customHeight="1" x14ac:dyDescent="0.25">
      <c r="B47" s="74" t="s">
        <v>100</v>
      </c>
      <c r="C47" s="75"/>
      <c r="D47" s="75"/>
      <c r="E47" s="50">
        <v>4824</v>
      </c>
      <c r="F47" s="50">
        <v>5720</v>
      </c>
      <c r="G47" s="50">
        <v>10027</v>
      </c>
      <c r="H47" s="50">
        <v>4909</v>
      </c>
      <c r="I47" s="50">
        <v>6369</v>
      </c>
      <c r="J47" s="50">
        <v>8213.8449999999993</v>
      </c>
      <c r="K47" s="50">
        <v>7890.7470000000003</v>
      </c>
      <c r="L47" s="50">
        <v>8558.5930000000008</v>
      </c>
      <c r="M47" s="50">
        <v>5342.0709999999999</v>
      </c>
    </row>
    <row r="48" spans="2:13" s="20" customFormat="1" ht="16.5" customHeight="1" x14ac:dyDescent="0.25">
      <c r="B48" s="44" t="s">
        <v>67</v>
      </c>
      <c r="C48" s="17"/>
      <c r="D48" s="17" t="s">
        <v>47</v>
      </c>
      <c r="E48" s="33">
        <v>139</v>
      </c>
      <c r="F48" s="33">
        <v>423</v>
      </c>
      <c r="G48" s="33">
        <v>1279</v>
      </c>
      <c r="H48" s="33">
        <v>812</v>
      </c>
      <c r="I48" s="33">
        <v>1491</v>
      </c>
      <c r="J48" s="33">
        <v>2387.1509999999998</v>
      </c>
      <c r="K48" s="33">
        <v>1347.1669999999999</v>
      </c>
      <c r="L48" s="33">
        <v>2564.1109999999999</v>
      </c>
      <c r="M48" s="33">
        <v>1166.4190000000001</v>
      </c>
    </row>
    <row r="49" spans="2:13" s="20" customFormat="1" ht="16.5" customHeight="1" x14ac:dyDescent="0.25">
      <c r="B49" s="44" t="s">
        <v>86</v>
      </c>
      <c r="C49" s="17"/>
      <c r="D49" s="17" t="s">
        <v>56</v>
      </c>
      <c r="E49" s="33">
        <v>484</v>
      </c>
      <c r="F49" s="33">
        <v>946</v>
      </c>
      <c r="G49" s="33">
        <v>1045</v>
      </c>
      <c r="H49" s="33">
        <v>345</v>
      </c>
      <c r="I49" s="33">
        <v>734</v>
      </c>
      <c r="J49" s="33">
        <v>732.98800000000006</v>
      </c>
      <c r="K49" s="33">
        <v>852.81399999999996</v>
      </c>
      <c r="L49" s="33">
        <v>1198.011</v>
      </c>
      <c r="M49" s="33">
        <v>1725.874</v>
      </c>
    </row>
    <row r="50" spans="2:13" s="20" customFormat="1" ht="16.5" customHeight="1" x14ac:dyDescent="0.25">
      <c r="B50" s="44" t="s">
        <v>87</v>
      </c>
      <c r="C50" s="17"/>
      <c r="D50" s="17" t="s">
        <v>54</v>
      </c>
      <c r="E50" s="33">
        <v>808</v>
      </c>
      <c r="F50" s="33">
        <v>570</v>
      </c>
      <c r="G50" s="33">
        <v>1126</v>
      </c>
      <c r="H50" s="33">
        <v>674</v>
      </c>
      <c r="I50" s="33">
        <v>754</v>
      </c>
      <c r="J50" s="33">
        <v>514.96</v>
      </c>
      <c r="K50" s="33">
        <v>2142.3879999999999</v>
      </c>
      <c r="L50" s="33">
        <v>499.83</v>
      </c>
      <c r="M50" s="33">
        <v>154.88399999999999</v>
      </c>
    </row>
    <row r="51" spans="2:13" s="20" customFormat="1" ht="22.5" customHeight="1" x14ac:dyDescent="0.25">
      <c r="B51" s="44" t="s">
        <v>88</v>
      </c>
      <c r="C51" s="17"/>
      <c r="D51" s="17" t="s">
        <v>52</v>
      </c>
      <c r="E51" s="33">
        <v>1004</v>
      </c>
      <c r="F51" s="33">
        <v>2004</v>
      </c>
      <c r="G51" s="33">
        <v>4423</v>
      </c>
      <c r="H51" s="33">
        <v>2506</v>
      </c>
      <c r="I51" s="33">
        <v>1798</v>
      </c>
      <c r="J51" s="33">
        <v>2496.3780000000002</v>
      </c>
      <c r="K51" s="33">
        <v>1597.828</v>
      </c>
      <c r="L51" s="33">
        <v>1774.8989999999999</v>
      </c>
      <c r="M51" s="33">
        <v>2086.393</v>
      </c>
    </row>
    <row r="52" spans="2:13" s="49" customFormat="1" ht="22.5" customHeight="1" x14ac:dyDescent="0.25">
      <c r="B52" s="74" t="s">
        <v>111</v>
      </c>
      <c r="C52" s="75"/>
      <c r="D52" s="75"/>
      <c r="E52" s="50">
        <v>22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</row>
    <row r="53" spans="2:13" s="49" customFormat="1" ht="16.5" customHeight="1" x14ac:dyDescent="0.25">
      <c r="B53" s="74" t="s">
        <v>101</v>
      </c>
      <c r="C53" s="75"/>
      <c r="D53" s="75"/>
      <c r="E53" s="50">
        <v>14259</v>
      </c>
      <c r="F53" s="50">
        <v>11295</v>
      </c>
      <c r="G53" s="50">
        <v>13714</v>
      </c>
      <c r="H53" s="50">
        <v>1532</v>
      </c>
      <c r="I53" s="50">
        <v>11058</v>
      </c>
      <c r="J53" s="50">
        <v>7809.14</v>
      </c>
      <c r="K53" s="50">
        <v>6340.4629999999997</v>
      </c>
      <c r="L53" s="50">
        <v>13439.656000000001</v>
      </c>
      <c r="M53" s="50">
        <v>2680.02</v>
      </c>
    </row>
    <row r="54" spans="2:13" s="20" customFormat="1" ht="22.5" customHeight="1" x14ac:dyDescent="0.25">
      <c r="B54" s="45" t="s">
        <v>70</v>
      </c>
      <c r="C54" s="17"/>
      <c r="D54" s="17" t="s">
        <v>32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3410.7080000000001</v>
      </c>
      <c r="K54" s="33">
        <v>2116.71</v>
      </c>
      <c r="L54" s="33">
        <v>2562.7339999999999</v>
      </c>
      <c r="M54" s="33">
        <v>1171.3869999999999</v>
      </c>
    </row>
    <row r="55" spans="2:13" s="49" customFormat="1" ht="16.5" customHeight="1" x14ac:dyDescent="0.25">
      <c r="B55" s="74" t="s">
        <v>107</v>
      </c>
      <c r="C55" s="75"/>
      <c r="D55" s="75"/>
      <c r="E55" s="50">
        <v>6829</v>
      </c>
      <c r="F55" s="50">
        <v>7011</v>
      </c>
      <c r="G55" s="50">
        <v>6682</v>
      </c>
      <c r="H55" s="50">
        <v>8488</v>
      </c>
      <c r="I55" s="50">
        <v>9914</v>
      </c>
      <c r="J55" s="50">
        <v>10064.489</v>
      </c>
      <c r="K55" s="50">
        <v>13468.058000000001</v>
      </c>
      <c r="L55" s="50">
        <v>10214.847</v>
      </c>
      <c r="M55" s="50">
        <v>12287.773999999999</v>
      </c>
    </row>
    <row r="56" spans="2:13" s="20" customFormat="1" ht="16.5" customHeight="1" x14ac:dyDescent="0.25">
      <c r="B56" s="44" t="s">
        <v>72</v>
      </c>
      <c r="C56" s="17"/>
      <c r="D56" s="17" t="s">
        <v>39</v>
      </c>
      <c r="E56" s="33">
        <v>2933</v>
      </c>
      <c r="F56" s="33">
        <v>6969</v>
      </c>
      <c r="G56" s="33">
        <v>5405</v>
      </c>
      <c r="H56" s="33">
        <v>4076</v>
      </c>
      <c r="I56" s="33">
        <v>9739</v>
      </c>
      <c r="J56" s="33">
        <v>8606.4449999999997</v>
      </c>
      <c r="K56" s="33">
        <v>12467.258</v>
      </c>
      <c r="L56" s="33">
        <v>7418.3530000000001</v>
      </c>
      <c r="M56" s="33">
        <v>11894.545</v>
      </c>
    </row>
    <row r="57" spans="2:13" s="20" customFormat="1" ht="22.5" customHeight="1" x14ac:dyDescent="0.25">
      <c r="B57" s="45" t="s">
        <v>89</v>
      </c>
      <c r="C57" s="17"/>
      <c r="D57" s="17" t="s">
        <v>61</v>
      </c>
      <c r="E57" s="33">
        <v>3896</v>
      </c>
      <c r="F57" s="33">
        <v>0</v>
      </c>
      <c r="G57" s="33">
        <v>1200</v>
      </c>
      <c r="H57" s="33">
        <v>1912</v>
      </c>
      <c r="I57" s="33">
        <v>0</v>
      </c>
      <c r="J57" s="33">
        <v>1199.8599999999999</v>
      </c>
      <c r="K57" s="33">
        <v>1000.8</v>
      </c>
      <c r="L57" s="33">
        <v>2178.7750000000001</v>
      </c>
      <c r="M57" s="33">
        <v>9.4600000000000009</v>
      </c>
    </row>
    <row r="58" spans="2:13" s="49" customFormat="1" ht="16.5" customHeight="1" x14ac:dyDescent="0.25">
      <c r="B58" s="74" t="s">
        <v>129</v>
      </c>
      <c r="C58" s="75"/>
      <c r="D58" s="75"/>
      <c r="E58" s="50">
        <v>7602</v>
      </c>
      <c r="F58" s="50">
        <v>2337</v>
      </c>
      <c r="G58" s="50">
        <v>9266</v>
      </c>
      <c r="H58" s="50">
        <v>4511</v>
      </c>
      <c r="I58" s="50">
        <v>6101</v>
      </c>
      <c r="J58" s="50">
        <v>5330.9709999999995</v>
      </c>
      <c r="K58" s="50">
        <v>2362.3530000000001</v>
      </c>
      <c r="L58" s="50">
        <v>314.738</v>
      </c>
      <c r="M58" s="50">
        <v>819.96900000000005</v>
      </c>
    </row>
    <row r="59" spans="2:13" s="20" customFormat="1" ht="22.5" customHeight="1" x14ac:dyDescent="0.25">
      <c r="B59" s="45" t="s">
        <v>75</v>
      </c>
      <c r="C59" s="17"/>
      <c r="D59" s="17" t="s">
        <v>62</v>
      </c>
      <c r="E59" s="33">
        <v>134</v>
      </c>
      <c r="F59" s="33">
        <v>0</v>
      </c>
      <c r="G59" s="33">
        <v>71</v>
      </c>
      <c r="H59" s="33">
        <v>0</v>
      </c>
      <c r="I59" s="33">
        <v>783</v>
      </c>
      <c r="J59" s="33">
        <v>0</v>
      </c>
      <c r="K59" s="33">
        <v>0</v>
      </c>
      <c r="L59" s="33">
        <v>0</v>
      </c>
      <c r="M59" s="33">
        <v>101.071</v>
      </c>
    </row>
    <row r="60" spans="2:13" s="49" customFormat="1" ht="16.5" customHeight="1" x14ac:dyDescent="0.25">
      <c r="B60" s="74" t="s">
        <v>102</v>
      </c>
      <c r="C60" s="75"/>
      <c r="D60" s="75"/>
      <c r="E60" s="50">
        <v>17247</v>
      </c>
      <c r="F60" s="50">
        <v>2445</v>
      </c>
      <c r="G60" s="50">
        <v>24166</v>
      </c>
      <c r="H60" s="50">
        <v>14995</v>
      </c>
      <c r="I60" s="50">
        <v>17458</v>
      </c>
      <c r="J60" s="50">
        <v>9305.5049999999992</v>
      </c>
      <c r="K60" s="50">
        <v>7101.74</v>
      </c>
      <c r="L60" s="50">
        <v>19499.91</v>
      </c>
      <c r="M60" s="50">
        <v>23072.46</v>
      </c>
    </row>
    <row r="61" spans="2:13" s="20" customFormat="1" ht="16.5" customHeight="1" x14ac:dyDescent="0.25">
      <c r="B61" s="44" t="s">
        <v>78</v>
      </c>
      <c r="C61" s="17"/>
      <c r="D61" s="17" t="s">
        <v>36</v>
      </c>
      <c r="E61" s="33">
        <v>14705</v>
      </c>
      <c r="F61" s="33">
        <v>1255</v>
      </c>
      <c r="G61" s="33">
        <v>17287</v>
      </c>
      <c r="H61" s="33">
        <v>6241</v>
      </c>
      <c r="I61" s="33">
        <v>11802</v>
      </c>
      <c r="J61" s="33">
        <v>9274.8240000000005</v>
      </c>
      <c r="K61" s="33">
        <v>7079.8490000000002</v>
      </c>
      <c r="L61" s="33">
        <v>22704.045999999998</v>
      </c>
      <c r="M61" s="33">
        <v>12994.763999999999</v>
      </c>
    </row>
    <row r="62" spans="2:13" s="20" customFormat="1" ht="22.5" customHeight="1" x14ac:dyDescent="0.25">
      <c r="B62" s="45" t="s">
        <v>90</v>
      </c>
      <c r="C62" s="17"/>
      <c r="D62" s="17" t="s">
        <v>53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</row>
    <row r="63" spans="2:13" s="49" customFormat="1" ht="23.25" customHeight="1" x14ac:dyDescent="0.25">
      <c r="B63" s="74" t="s">
        <v>103</v>
      </c>
      <c r="C63" s="75"/>
      <c r="D63" s="75"/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</row>
    <row r="64" spans="2:13" s="49" customFormat="1" ht="16.5" customHeight="1" x14ac:dyDescent="0.25">
      <c r="B64" s="74" t="s">
        <v>104</v>
      </c>
      <c r="C64" s="75"/>
      <c r="D64" s="75"/>
      <c r="E64" s="50">
        <v>8607</v>
      </c>
      <c r="F64" s="50">
        <v>10373</v>
      </c>
      <c r="G64" s="50">
        <v>13167</v>
      </c>
      <c r="H64" s="50">
        <v>15761</v>
      </c>
      <c r="I64" s="50">
        <v>12754</v>
      </c>
      <c r="J64" s="50">
        <v>6496.8320000000003</v>
      </c>
      <c r="K64" s="50">
        <v>4254.3109999999997</v>
      </c>
      <c r="L64" s="50">
        <v>3299.902</v>
      </c>
      <c r="M64" s="50">
        <v>3371.2310000000002</v>
      </c>
    </row>
    <row r="65" spans="2:13" s="20" customFormat="1" ht="16.5" customHeight="1" x14ac:dyDescent="0.25">
      <c r="B65" s="44" t="s">
        <v>81</v>
      </c>
      <c r="C65" s="17"/>
      <c r="D65" s="17" t="s">
        <v>96</v>
      </c>
      <c r="E65" s="33">
        <v>635</v>
      </c>
      <c r="F65" s="33">
        <v>553</v>
      </c>
      <c r="G65" s="33">
        <v>2161</v>
      </c>
      <c r="H65" s="33">
        <v>816</v>
      </c>
      <c r="I65" s="33">
        <v>977</v>
      </c>
      <c r="J65" s="33">
        <v>1118.1479999999999</v>
      </c>
      <c r="K65" s="33">
        <v>1209.962</v>
      </c>
      <c r="L65" s="33">
        <v>538.447</v>
      </c>
      <c r="M65" s="33">
        <v>526.61500000000001</v>
      </c>
    </row>
    <row r="66" spans="2:13" s="20" customFormat="1" ht="22.5" customHeight="1" x14ac:dyDescent="0.25">
      <c r="B66" s="45" t="s">
        <v>91</v>
      </c>
      <c r="C66" s="17"/>
      <c r="D66" s="17" t="s">
        <v>57</v>
      </c>
      <c r="E66" s="33">
        <v>1858</v>
      </c>
      <c r="F66" s="33">
        <v>1080</v>
      </c>
      <c r="G66" s="33">
        <v>1720</v>
      </c>
      <c r="H66" s="33">
        <v>457</v>
      </c>
      <c r="I66" s="33">
        <v>1429</v>
      </c>
      <c r="J66" s="33">
        <v>1198.5060000000001</v>
      </c>
      <c r="K66" s="33">
        <v>1630.5719999999999</v>
      </c>
      <c r="L66" s="33">
        <v>788.23800000000006</v>
      </c>
      <c r="M66" s="33">
        <v>1012.752</v>
      </c>
    </row>
    <row r="67" spans="2:13" s="49" customFormat="1" ht="16.5" customHeight="1" x14ac:dyDescent="0.25">
      <c r="B67" s="74" t="s">
        <v>108</v>
      </c>
      <c r="C67" s="75"/>
      <c r="D67" s="75"/>
      <c r="E67" s="50">
        <v>17830</v>
      </c>
      <c r="F67" s="50">
        <v>18903</v>
      </c>
      <c r="G67" s="50">
        <v>27179</v>
      </c>
      <c r="H67" s="50">
        <v>13625</v>
      </c>
      <c r="I67" s="50">
        <v>20326</v>
      </c>
      <c r="J67" s="50">
        <v>22280.335999999999</v>
      </c>
      <c r="K67" s="50">
        <v>23419.225999999999</v>
      </c>
      <c r="L67" s="50">
        <v>25449.611000000001</v>
      </c>
      <c r="M67" s="50">
        <v>17434.506000000001</v>
      </c>
    </row>
    <row r="68" spans="2:13" s="20" customFormat="1" ht="16.5" customHeight="1" x14ac:dyDescent="0.25">
      <c r="B68" s="44" t="s">
        <v>92</v>
      </c>
      <c r="C68" s="17"/>
      <c r="D68" s="17" t="s">
        <v>55</v>
      </c>
      <c r="E68" s="33">
        <v>1144</v>
      </c>
      <c r="F68" s="33">
        <v>841</v>
      </c>
      <c r="G68" s="33">
        <v>1632</v>
      </c>
      <c r="H68" s="33">
        <v>476</v>
      </c>
      <c r="I68" s="33">
        <v>747</v>
      </c>
      <c r="J68" s="33">
        <v>1070.8140000000001</v>
      </c>
      <c r="K68" s="33">
        <v>1309.1469999999999</v>
      </c>
      <c r="L68" s="33">
        <v>583.10599999999999</v>
      </c>
      <c r="M68" s="33">
        <v>720.27800000000002</v>
      </c>
    </row>
    <row r="69" spans="2:13" s="20" customFormat="1" ht="16.5" customHeight="1" x14ac:dyDescent="0.25">
      <c r="B69" s="44" t="s">
        <v>93</v>
      </c>
      <c r="C69" s="17"/>
      <c r="D69" s="17" t="s">
        <v>50</v>
      </c>
      <c r="E69" s="33">
        <v>3759</v>
      </c>
      <c r="F69" s="33">
        <v>4758</v>
      </c>
      <c r="G69" s="33">
        <v>4158</v>
      </c>
      <c r="H69" s="33">
        <v>3124</v>
      </c>
      <c r="I69" s="33">
        <v>3920</v>
      </c>
      <c r="J69" s="33">
        <v>2870.116</v>
      </c>
      <c r="K69" s="33">
        <v>3318.0630000000001</v>
      </c>
      <c r="L69" s="33">
        <v>3756.8710000000001</v>
      </c>
      <c r="M69" s="33">
        <v>2407.8209999999999</v>
      </c>
    </row>
    <row r="70" spans="2:13" s="20" customFormat="1" ht="16.5" customHeight="1" x14ac:dyDescent="0.25">
      <c r="B70" s="44" t="s">
        <v>94</v>
      </c>
      <c r="C70" s="17"/>
      <c r="D70" s="17" t="s">
        <v>49</v>
      </c>
      <c r="E70" s="33">
        <v>1164</v>
      </c>
      <c r="F70" s="33">
        <v>1208</v>
      </c>
      <c r="G70" s="33">
        <v>2805</v>
      </c>
      <c r="H70" s="33">
        <v>1522</v>
      </c>
      <c r="I70" s="33">
        <v>2495</v>
      </c>
      <c r="J70" s="33">
        <v>2397.4409999999998</v>
      </c>
      <c r="K70" s="33">
        <v>2141.241</v>
      </c>
      <c r="L70" s="33">
        <v>2510.1080000000002</v>
      </c>
      <c r="M70" s="33">
        <v>136.33799999999999</v>
      </c>
    </row>
    <row r="71" spans="2:13" s="20" customFormat="1" ht="16.5" customHeight="1" x14ac:dyDescent="0.25">
      <c r="B71" s="44" t="s">
        <v>83</v>
      </c>
      <c r="C71" s="17"/>
      <c r="D71" s="17" t="s">
        <v>46</v>
      </c>
      <c r="E71" s="33">
        <v>933</v>
      </c>
      <c r="F71" s="33">
        <v>554</v>
      </c>
      <c r="G71" s="33">
        <v>1214</v>
      </c>
      <c r="H71" s="33">
        <v>624</v>
      </c>
      <c r="I71" s="33">
        <v>793</v>
      </c>
      <c r="J71" s="33">
        <v>1231.32</v>
      </c>
      <c r="K71" s="33">
        <v>797.16899999999998</v>
      </c>
      <c r="L71" s="33">
        <v>579.69600000000003</v>
      </c>
      <c r="M71" s="33">
        <v>463.16</v>
      </c>
    </row>
    <row r="72" spans="2:13" s="20" customFormat="1" ht="16.5" customHeight="1" x14ac:dyDescent="0.25">
      <c r="B72" s="44" t="s">
        <v>84</v>
      </c>
      <c r="C72" s="17"/>
      <c r="D72" s="17" t="s">
        <v>34</v>
      </c>
      <c r="E72" s="33">
        <v>7797</v>
      </c>
      <c r="F72" s="33">
        <v>7345</v>
      </c>
      <c r="G72" s="33">
        <v>12182</v>
      </c>
      <c r="H72" s="33">
        <v>5631</v>
      </c>
      <c r="I72" s="33">
        <v>8170</v>
      </c>
      <c r="J72" s="33">
        <v>10038.976000000001</v>
      </c>
      <c r="K72" s="33">
        <v>11255.25</v>
      </c>
      <c r="L72" s="33">
        <v>8597.3430000000008</v>
      </c>
      <c r="M72" s="33">
        <v>7775.2960000000003</v>
      </c>
    </row>
    <row r="73" spans="2:13" s="34" customFormat="1" ht="22.5" customHeight="1" x14ac:dyDescent="0.25">
      <c r="B73" s="44" t="s">
        <v>95</v>
      </c>
      <c r="C73" s="17"/>
      <c r="D73" s="17" t="s">
        <v>59</v>
      </c>
      <c r="E73" s="33">
        <v>799</v>
      </c>
      <c r="F73" s="33">
        <v>719</v>
      </c>
      <c r="G73" s="33">
        <v>1197</v>
      </c>
      <c r="H73" s="33">
        <v>450</v>
      </c>
      <c r="I73" s="33">
        <v>1268</v>
      </c>
      <c r="J73" s="33">
        <v>708.15599999999995</v>
      </c>
      <c r="K73" s="33">
        <v>622.79600000000005</v>
      </c>
      <c r="L73" s="33">
        <v>783.01499999999999</v>
      </c>
      <c r="M73" s="33">
        <v>285.97500000000002</v>
      </c>
    </row>
    <row r="74" spans="2:13" s="56" customFormat="1" ht="22.5" customHeight="1" x14ac:dyDescent="0.25">
      <c r="B74" s="76" t="s">
        <v>127</v>
      </c>
      <c r="C74" s="76"/>
      <c r="D74" s="76"/>
      <c r="E74" s="55">
        <f t="shared" ref="E74:M74" si="5">SUM(E45,E47,E52,E53,E55,E58,E60,E63,E64,E67)-SUM(E46,E48:E51,E54,E56:E57,E59,E61:E62,E65:E66,E68:E73)</f>
        <v>35329</v>
      </c>
      <c r="F74" s="55">
        <f t="shared" si="5"/>
        <v>30127</v>
      </c>
      <c r="G74" s="55">
        <f t="shared" si="5"/>
        <v>45607</v>
      </c>
      <c r="H74" s="55">
        <f t="shared" si="5"/>
        <v>34526</v>
      </c>
      <c r="I74" s="55">
        <f t="shared" si="5"/>
        <v>37810</v>
      </c>
      <c r="J74" s="55">
        <f t="shared" si="5"/>
        <v>20281.524999999987</v>
      </c>
      <c r="K74" s="55">
        <f t="shared" si="5"/>
        <v>14063.794999999991</v>
      </c>
      <c r="L74" s="55">
        <f t="shared" ref="L74" si="6">SUM(L45,L47,L52,L53,L55,L58,L60,L63,L64,L67)-SUM(L46,L48:L51,L54,L56:L57,L59,L61:L62,L65:L66,L68:L73)</f>
        <v>22811.852999999996</v>
      </c>
      <c r="M74" s="55">
        <f t="shared" si="5"/>
        <v>20942.33400000001</v>
      </c>
    </row>
    <row r="75" spans="2:13" s="6" customFormat="1" ht="22.5" customHeight="1" x14ac:dyDescent="0.25">
      <c r="B75" s="77" t="s">
        <v>27</v>
      </c>
      <c r="C75" s="77"/>
      <c r="D75" s="78"/>
      <c r="E75" s="35">
        <f t="shared" ref="E75:K75" si="7">SUM(E9,E44)</f>
        <v>556371</v>
      </c>
      <c r="F75" s="35">
        <f t="shared" si="7"/>
        <v>341558</v>
      </c>
      <c r="G75" s="35">
        <f t="shared" si="7"/>
        <v>522172</v>
      </c>
      <c r="H75" s="35">
        <f t="shared" si="7"/>
        <v>327717</v>
      </c>
      <c r="I75" s="35">
        <f t="shared" si="7"/>
        <v>442371</v>
      </c>
      <c r="J75" s="35">
        <f t="shared" si="7"/>
        <v>310927.02799999999</v>
      </c>
      <c r="K75" s="35">
        <f t="shared" si="7"/>
        <v>423263.66500000004</v>
      </c>
      <c r="L75" s="35">
        <f>IF(L9="…","…",SUM(L9,L44))</f>
        <v>448247.59999999986</v>
      </c>
      <c r="M75" s="35">
        <f>IF(M9="…","…",SUM(M9,M44))</f>
        <v>384916.66399999999</v>
      </c>
    </row>
    <row r="76" spans="2:13" s="36" customFormat="1" ht="6.75" customHeight="1" x14ac:dyDescent="0.25"/>
    <row r="77" spans="2:13" s="36" customFormat="1" ht="23.25" customHeight="1" x14ac:dyDescent="0.25">
      <c r="B77" s="79" t="s">
        <v>128</v>
      </c>
      <c r="C77" s="80"/>
      <c r="D77" s="81"/>
      <c r="E77" s="81"/>
      <c r="F77" s="81"/>
      <c r="G77" s="81"/>
      <c r="H77" s="81"/>
      <c r="I77" s="81"/>
      <c r="J77" s="81"/>
      <c r="K77" s="81"/>
      <c r="L77" s="81"/>
      <c r="M77" s="82"/>
    </row>
    <row r="78" spans="2:13" s="31" customFormat="1" ht="6.75" customHeight="1" thickBot="1" x14ac:dyDescent="0.25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</row>
    <row r="79" spans="2:13" s="20" customFormat="1" ht="16.5" customHeight="1" x14ac:dyDescent="0.25">
      <c r="B79" s="17"/>
      <c r="C79" s="17"/>
      <c r="D79" s="17"/>
      <c r="E79" s="33"/>
      <c r="F79" s="33"/>
      <c r="G79" s="33"/>
      <c r="H79" s="33"/>
      <c r="I79" s="33"/>
      <c r="J79" s="33"/>
      <c r="K79" s="33"/>
      <c r="L79" s="33"/>
      <c r="M79" s="33"/>
    </row>
    <row r="80" spans="2:13" s="20" customFormat="1" ht="16.5" customHeight="1" x14ac:dyDescent="0.25">
      <c r="B80" s="17"/>
      <c r="C80" s="17"/>
      <c r="D80" s="17"/>
      <c r="E80" s="33"/>
      <c r="F80" s="33"/>
      <c r="G80" s="33"/>
      <c r="H80" s="33"/>
      <c r="I80" s="33"/>
      <c r="J80" s="33"/>
      <c r="K80" s="33"/>
      <c r="L80" s="33"/>
      <c r="M80" s="33"/>
    </row>
    <row r="81" spans="2:13" s="20" customFormat="1" ht="16.5" customHeight="1" x14ac:dyDescent="0.25">
      <c r="B81" s="17"/>
      <c r="C81" s="17"/>
      <c r="D81" s="17"/>
      <c r="E81" s="33"/>
      <c r="F81" s="33"/>
      <c r="G81" s="33"/>
      <c r="H81" s="33"/>
      <c r="I81" s="33"/>
      <c r="J81" s="33"/>
      <c r="K81" s="33"/>
      <c r="L81" s="33"/>
      <c r="M81" s="33"/>
    </row>
    <row r="82" spans="2:13" s="20" customFormat="1" ht="16.5" customHeight="1" x14ac:dyDescent="0.25">
      <c r="B82" s="17"/>
      <c r="C82" s="17"/>
      <c r="D82" s="17"/>
      <c r="E82" s="33"/>
      <c r="F82" s="33"/>
      <c r="G82" s="33"/>
      <c r="H82" s="33"/>
      <c r="I82" s="33"/>
      <c r="J82" s="33"/>
      <c r="K82" s="33"/>
      <c r="L82" s="33"/>
      <c r="M82" s="33"/>
    </row>
    <row r="83" spans="2:13" s="20" customFormat="1" ht="16.5" customHeight="1" x14ac:dyDescent="0.25">
      <c r="B83" s="17"/>
      <c r="C83" s="17"/>
      <c r="D83" s="17"/>
      <c r="E83" s="33"/>
      <c r="F83" s="33"/>
      <c r="G83" s="33"/>
      <c r="H83" s="33"/>
      <c r="I83" s="33"/>
      <c r="J83" s="33"/>
      <c r="K83" s="33"/>
      <c r="L83" s="33"/>
      <c r="M83" s="33"/>
    </row>
    <row r="84" spans="2:13" s="20" customFormat="1" ht="16.5" customHeight="1" x14ac:dyDescent="0.25">
      <c r="B84" s="17"/>
      <c r="C84" s="17"/>
      <c r="D84" s="17"/>
      <c r="E84" s="33"/>
      <c r="F84" s="33"/>
      <c r="G84" s="33"/>
      <c r="H84" s="33"/>
      <c r="I84" s="33"/>
      <c r="J84" s="33"/>
      <c r="K84" s="33"/>
      <c r="L84" s="33"/>
      <c r="M84" s="33"/>
    </row>
    <row r="85" spans="2:13" s="20" customFormat="1" ht="16.5" customHeight="1" x14ac:dyDescent="0.25">
      <c r="B85" s="17"/>
      <c r="C85" s="17"/>
      <c r="D85" s="17"/>
      <c r="E85" s="33"/>
      <c r="F85" s="33"/>
      <c r="G85" s="33"/>
      <c r="H85" s="33"/>
      <c r="I85" s="33"/>
      <c r="J85" s="33"/>
      <c r="K85" s="33"/>
      <c r="L85" s="33"/>
      <c r="M85" s="33"/>
    </row>
    <row r="86" spans="2:13" s="20" customFormat="1" ht="16.5" customHeight="1" x14ac:dyDescent="0.25">
      <c r="B86" s="17"/>
      <c r="C86" s="17"/>
      <c r="D86" s="17"/>
      <c r="E86" s="33"/>
      <c r="F86" s="33"/>
      <c r="G86" s="33"/>
      <c r="H86" s="33"/>
      <c r="I86" s="33"/>
      <c r="J86" s="33"/>
      <c r="K86" s="33"/>
      <c r="L86" s="33"/>
      <c r="M86" s="33"/>
    </row>
    <row r="87" spans="2:13" s="20" customFormat="1" ht="16.5" customHeight="1" x14ac:dyDescent="0.25">
      <c r="B87" s="17"/>
      <c r="C87" s="17"/>
      <c r="D87" s="17"/>
      <c r="E87" s="33"/>
      <c r="F87" s="33"/>
      <c r="G87" s="33"/>
      <c r="H87" s="33"/>
      <c r="I87" s="33"/>
      <c r="J87" s="33"/>
      <c r="K87" s="33"/>
      <c r="L87" s="33"/>
      <c r="M87" s="33"/>
    </row>
    <row r="88" spans="2:13" s="20" customFormat="1" ht="16.5" customHeight="1" x14ac:dyDescent="0.25">
      <c r="B88" s="17"/>
      <c r="C88" s="17"/>
      <c r="D88" s="17"/>
      <c r="E88" s="33"/>
      <c r="F88" s="33"/>
      <c r="G88" s="33"/>
      <c r="H88" s="33"/>
      <c r="I88" s="33"/>
      <c r="J88" s="33"/>
      <c r="K88" s="33"/>
      <c r="L88" s="33"/>
      <c r="M88" s="33"/>
    </row>
    <row r="89" spans="2:13" s="20" customFormat="1" ht="16.5" customHeight="1" x14ac:dyDescent="0.25">
      <c r="B89" s="17"/>
      <c r="C89" s="17"/>
      <c r="D89" s="17"/>
      <c r="E89" s="33"/>
      <c r="F89" s="33"/>
      <c r="G89" s="33"/>
      <c r="H89" s="33"/>
      <c r="I89" s="33"/>
      <c r="J89" s="33"/>
      <c r="K89" s="33"/>
      <c r="L89" s="33"/>
      <c r="M89" s="33"/>
    </row>
    <row r="90" spans="2:13" s="20" customFormat="1" ht="16.5" customHeight="1" x14ac:dyDescent="0.25">
      <c r="B90" s="17"/>
      <c r="C90" s="17"/>
      <c r="D90" s="17"/>
      <c r="E90" s="33"/>
      <c r="F90" s="33"/>
      <c r="G90" s="33"/>
      <c r="H90" s="33"/>
      <c r="I90" s="33"/>
      <c r="J90" s="33"/>
      <c r="K90" s="33"/>
      <c r="L90" s="33"/>
      <c r="M90" s="33"/>
    </row>
    <row r="91" spans="2:13" s="20" customFormat="1" ht="16.5" customHeight="1" x14ac:dyDescent="0.25">
      <c r="B91" s="17"/>
      <c r="C91" s="17"/>
      <c r="D91" s="17"/>
      <c r="E91" s="33"/>
      <c r="F91" s="33"/>
      <c r="G91" s="33"/>
      <c r="H91" s="33"/>
      <c r="I91" s="33"/>
      <c r="J91" s="33"/>
      <c r="K91" s="33"/>
      <c r="L91" s="33"/>
      <c r="M91" s="33"/>
    </row>
    <row r="92" spans="2:13" s="20" customFormat="1" ht="16.5" customHeight="1" x14ac:dyDescent="0.25">
      <c r="B92" s="17"/>
      <c r="C92" s="17"/>
      <c r="D92" s="17"/>
      <c r="E92" s="33"/>
      <c r="F92" s="33"/>
      <c r="G92" s="33"/>
      <c r="H92" s="33"/>
      <c r="I92" s="33"/>
      <c r="J92" s="33"/>
      <c r="K92" s="33"/>
      <c r="L92" s="33"/>
      <c r="M92" s="33"/>
    </row>
    <row r="93" spans="2:13" s="20" customFormat="1" ht="16.5" customHeight="1" x14ac:dyDescent="0.25">
      <c r="B93" s="17"/>
      <c r="C93" s="17"/>
      <c r="D93" s="17"/>
      <c r="E93" s="33"/>
      <c r="F93" s="33"/>
      <c r="G93" s="33"/>
      <c r="H93" s="33"/>
      <c r="I93" s="33"/>
      <c r="J93" s="33"/>
      <c r="K93" s="33"/>
      <c r="L93" s="33"/>
      <c r="M93" s="33"/>
    </row>
    <row r="94" spans="2:13" s="20" customFormat="1" ht="16.5" customHeight="1" x14ac:dyDescent="0.25">
      <c r="B94" s="17"/>
      <c r="C94" s="17"/>
      <c r="D94" s="17"/>
      <c r="E94" s="33"/>
      <c r="F94" s="33"/>
      <c r="G94" s="33"/>
      <c r="H94" s="33"/>
      <c r="I94" s="33"/>
      <c r="J94" s="33"/>
      <c r="K94" s="33"/>
      <c r="L94" s="33"/>
      <c r="M94" s="33"/>
    </row>
    <row r="95" spans="2:13" s="20" customFormat="1" ht="16.5" customHeight="1" x14ac:dyDescent="0.25">
      <c r="B95" s="17"/>
      <c r="C95" s="17"/>
      <c r="D95" s="17"/>
      <c r="E95" s="33"/>
      <c r="F95" s="33"/>
      <c r="G95" s="33"/>
      <c r="H95" s="33"/>
      <c r="I95" s="33"/>
      <c r="J95" s="33"/>
      <c r="K95" s="33"/>
      <c r="L95" s="33"/>
      <c r="M95" s="33"/>
    </row>
    <row r="96" spans="2:13" s="20" customFormat="1" ht="16.5" customHeight="1" x14ac:dyDescent="0.25">
      <c r="B96" s="17"/>
      <c r="C96" s="17"/>
      <c r="D96" s="17"/>
      <c r="E96" s="33"/>
      <c r="F96" s="33"/>
      <c r="G96" s="33"/>
      <c r="H96" s="33"/>
      <c r="I96" s="33"/>
      <c r="J96" s="33"/>
      <c r="K96" s="33"/>
      <c r="L96" s="33"/>
      <c r="M96" s="33"/>
    </row>
    <row r="97" spans="2:13" s="20" customFormat="1" ht="16.5" customHeight="1" x14ac:dyDescent="0.25">
      <c r="B97" s="17"/>
      <c r="C97" s="17"/>
      <c r="D97" s="17"/>
      <c r="E97" s="33"/>
      <c r="F97" s="33"/>
      <c r="G97" s="33"/>
      <c r="H97" s="33"/>
      <c r="I97" s="33"/>
      <c r="J97" s="33"/>
      <c r="K97" s="33"/>
      <c r="L97" s="33"/>
      <c r="M97" s="33"/>
    </row>
    <row r="98" spans="2:13" s="20" customFormat="1" ht="16.5" customHeight="1" x14ac:dyDescent="0.25">
      <c r="B98" s="17"/>
      <c r="C98" s="17"/>
      <c r="D98" s="17"/>
      <c r="E98" s="33"/>
      <c r="F98" s="33"/>
      <c r="G98" s="33"/>
      <c r="H98" s="33"/>
      <c r="I98" s="33"/>
      <c r="J98" s="33"/>
      <c r="K98" s="33"/>
      <c r="L98" s="33"/>
      <c r="M98" s="33"/>
    </row>
    <row r="99" spans="2:13" s="20" customFormat="1" ht="16.5" customHeight="1" x14ac:dyDescent="0.25">
      <c r="B99" s="17"/>
      <c r="C99" s="17"/>
      <c r="D99" s="17"/>
      <c r="E99" s="33"/>
      <c r="F99" s="33"/>
      <c r="G99" s="33"/>
      <c r="H99" s="33"/>
      <c r="I99" s="33"/>
      <c r="J99" s="33"/>
      <c r="K99" s="33"/>
      <c r="L99" s="33"/>
      <c r="M99" s="33"/>
    </row>
    <row r="100" spans="2:13" s="20" customFormat="1" ht="16.5" customHeight="1" x14ac:dyDescent="0.25">
      <c r="B100" s="17"/>
      <c r="C100" s="17"/>
      <c r="D100" s="17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2:13" s="20" customFormat="1" ht="16.5" customHeight="1" x14ac:dyDescent="0.25">
      <c r="B101" s="17"/>
      <c r="C101" s="17"/>
      <c r="D101" s="17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2:13" s="20" customFormat="1" ht="16.5" customHeight="1" x14ac:dyDescent="0.25">
      <c r="B102" s="17"/>
      <c r="C102" s="17"/>
      <c r="D102" s="17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2:13" s="20" customFormat="1" ht="16.5" customHeight="1" x14ac:dyDescent="0.25">
      <c r="B103" s="17"/>
      <c r="C103" s="17"/>
      <c r="D103" s="17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2:13" s="20" customFormat="1" ht="16.5" customHeight="1" x14ac:dyDescent="0.25">
      <c r="B104" s="17"/>
      <c r="C104" s="17"/>
      <c r="D104" s="17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2:13" s="20" customFormat="1" ht="16.5" customHeight="1" x14ac:dyDescent="0.25">
      <c r="B105" s="17"/>
      <c r="C105" s="17"/>
      <c r="D105" s="17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2:13" s="20" customFormat="1" ht="16.5" customHeight="1" x14ac:dyDescent="0.25">
      <c r="B106" s="17"/>
      <c r="C106" s="17"/>
      <c r="D106" s="17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2:13" s="20" customFormat="1" ht="16.5" customHeight="1" x14ac:dyDescent="0.25">
      <c r="B107" s="17"/>
      <c r="C107" s="17"/>
      <c r="D107" s="17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2:13" s="20" customFormat="1" ht="16.5" customHeight="1" x14ac:dyDescent="0.25">
      <c r="B108" s="17"/>
      <c r="C108" s="17"/>
      <c r="D108" s="17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2:13" s="20" customFormat="1" ht="16.5" customHeight="1" x14ac:dyDescent="0.25">
      <c r="B109" s="17"/>
      <c r="C109" s="17"/>
      <c r="D109" s="17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2:13" s="20" customFormat="1" ht="16.5" customHeight="1" x14ac:dyDescent="0.25">
      <c r="B110" s="17"/>
      <c r="C110" s="17"/>
      <c r="D110" s="17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2:13" s="20" customFormat="1" ht="16.5" customHeight="1" x14ac:dyDescent="0.25">
      <c r="B111" s="17"/>
      <c r="C111" s="17"/>
      <c r="D111" s="17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2:13" s="20" customFormat="1" ht="16.5" customHeight="1" x14ac:dyDescent="0.25">
      <c r="B112" s="17"/>
      <c r="C112" s="17"/>
      <c r="D112" s="17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2:13" s="20" customFormat="1" ht="16.5" customHeight="1" x14ac:dyDescent="0.25">
      <c r="B113" s="17"/>
      <c r="C113" s="17"/>
      <c r="D113" s="17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2:13" s="20" customFormat="1" ht="16.5" customHeight="1" x14ac:dyDescent="0.25">
      <c r="B114" s="17"/>
      <c r="C114" s="17"/>
      <c r="D114" s="17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2:13" s="20" customFormat="1" ht="16.5" customHeight="1" x14ac:dyDescent="0.25">
      <c r="B115" s="17"/>
      <c r="C115" s="17"/>
      <c r="D115" s="17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2:13" s="20" customFormat="1" ht="16.5" customHeight="1" x14ac:dyDescent="0.25">
      <c r="B116" s="17"/>
      <c r="C116" s="17"/>
      <c r="D116" s="17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2:13" s="20" customFormat="1" ht="16.5" customHeight="1" x14ac:dyDescent="0.25">
      <c r="B117" s="17"/>
      <c r="C117" s="17"/>
      <c r="D117" s="17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2:13" s="20" customFormat="1" ht="16.5" customHeight="1" x14ac:dyDescent="0.25">
      <c r="B118" s="17"/>
      <c r="C118" s="17"/>
      <c r="D118" s="17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2:13" s="20" customFormat="1" ht="16.5" customHeight="1" x14ac:dyDescent="0.25">
      <c r="B119" s="17"/>
      <c r="C119" s="17"/>
      <c r="D119" s="17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2:13" s="20" customFormat="1" ht="16.5" customHeight="1" x14ac:dyDescent="0.25">
      <c r="B120" s="17"/>
      <c r="C120" s="17"/>
      <c r="D120" s="17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2:13" s="20" customFormat="1" ht="16.5" customHeight="1" x14ac:dyDescent="0.25">
      <c r="B121" s="17"/>
      <c r="C121" s="17"/>
      <c r="D121" s="17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2:13" s="20" customFormat="1" ht="16.5" customHeight="1" x14ac:dyDescent="0.25">
      <c r="B122" s="17"/>
      <c r="C122" s="17"/>
      <c r="D122" s="17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2:13" s="20" customFormat="1" ht="16.5" customHeight="1" x14ac:dyDescent="0.25">
      <c r="B123" s="17"/>
      <c r="C123" s="17"/>
      <c r="D123" s="17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2:13" s="20" customFormat="1" ht="16.5" customHeight="1" x14ac:dyDescent="0.25">
      <c r="B124" s="17"/>
      <c r="C124" s="17"/>
      <c r="D124" s="17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2:13" s="20" customFormat="1" ht="16.5" customHeight="1" x14ac:dyDescent="0.25">
      <c r="B125" s="17"/>
      <c r="C125" s="17"/>
      <c r="D125" s="17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2:13" s="20" customFormat="1" ht="16.5" customHeight="1" x14ac:dyDescent="0.25">
      <c r="B126" s="17"/>
      <c r="C126" s="17"/>
      <c r="D126" s="17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2:13" s="20" customFormat="1" ht="16.5" customHeight="1" x14ac:dyDescent="0.25">
      <c r="B127" s="17"/>
      <c r="C127" s="17"/>
      <c r="D127" s="17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2:13" s="20" customFormat="1" ht="16.5" customHeight="1" x14ac:dyDescent="0.25">
      <c r="B128" s="17"/>
      <c r="C128" s="17"/>
      <c r="D128" s="17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2:13" s="20" customFormat="1" ht="16.5" customHeight="1" x14ac:dyDescent="0.25">
      <c r="B129" s="17"/>
      <c r="C129" s="17"/>
      <c r="D129" s="17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2:13" s="20" customFormat="1" ht="16.5" customHeight="1" x14ac:dyDescent="0.25">
      <c r="B130" s="17"/>
      <c r="C130" s="17"/>
      <c r="D130" s="17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2:13" s="20" customFormat="1" ht="16.5" customHeight="1" x14ac:dyDescent="0.25">
      <c r="B131" s="17"/>
      <c r="C131" s="17"/>
      <c r="D131" s="17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2:13" s="20" customFormat="1" ht="16.5" customHeight="1" x14ac:dyDescent="0.25">
      <c r="B132" s="17"/>
      <c r="C132" s="17"/>
      <c r="D132" s="17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2:13" s="20" customFormat="1" ht="16.5" customHeight="1" x14ac:dyDescent="0.25">
      <c r="B133" s="17"/>
      <c r="C133" s="17"/>
      <c r="D133" s="17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2:13" s="20" customFormat="1" ht="16.5" customHeight="1" x14ac:dyDescent="0.25">
      <c r="B134" s="17"/>
      <c r="C134" s="17"/>
      <c r="D134" s="17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2:13" s="20" customFormat="1" ht="16.5" customHeight="1" x14ac:dyDescent="0.25">
      <c r="B135" s="17"/>
      <c r="C135" s="17"/>
      <c r="D135" s="17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2:13" s="20" customFormat="1" ht="16.5" customHeight="1" x14ac:dyDescent="0.25">
      <c r="B136" s="17"/>
      <c r="C136" s="17"/>
      <c r="D136" s="17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2:13" s="20" customFormat="1" ht="16.5" customHeight="1" x14ac:dyDescent="0.25">
      <c r="B137" s="17"/>
      <c r="C137" s="17"/>
      <c r="D137" s="17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2:13" s="20" customFormat="1" ht="16.5" customHeight="1" x14ac:dyDescent="0.25">
      <c r="B138" s="17"/>
      <c r="C138" s="17"/>
      <c r="D138" s="17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2:13" s="20" customFormat="1" ht="16.5" customHeight="1" x14ac:dyDescent="0.25">
      <c r="B139" s="17"/>
      <c r="C139" s="17"/>
      <c r="D139" s="17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2:13" s="20" customFormat="1" ht="16.5" customHeight="1" x14ac:dyDescent="0.25">
      <c r="B140" s="17"/>
      <c r="C140" s="17"/>
      <c r="D140" s="17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2:13" s="20" customFormat="1" ht="16.5" customHeight="1" x14ac:dyDescent="0.25">
      <c r="B141" s="17"/>
      <c r="C141" s="17"/>
      <c r="D141" s="17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2:13" s="20" customFormat="1" ht="16.5" customHeight="1" x14ac:dyDescent="0.25">
      <c r="B142" s="17"/>
      <c r="C142" s="17"/>
      <c r="D142" s="17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2:13" s="20" customFormat="1" ht="16.5" customHeight="1" x14ac:dyDescent="0.25">
      <c r="B143" s="17"/>
      <c r="C143" s="17"/>
      <c r="D143" s="17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2:13" s="20" customFormat="1" ht="16.5" customHeight="1" x14ac:dyDescent="0.25">
      <c r="B144" s="17"/>
      <c r="C144" s="17"/>
      <c r="D144" s="17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2:13" s="20" customFormat="1" ht="16.5" customHeight="1" x14ac:dyDescent="0.25">
      <c r="B145" s="17"/>
      <c r="C145" s="17"/>
      <c r="D145" s="17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2:13" s="20" customFormat="1" ht="16.5" customHeight="1" x14ac:dyDescent="0.25">
      <c r="B146" s="17"/>
      <c r="C146" s="17"/>
      <c r="D146" s="17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2:13" s="20" customFormat="1" ht="16.5" customHeight="1" x14ac:dyDescent="0.25">
      <c r="B147" s="17"/>
      <c r="C147" s="17"/>
      <c r="D147" s="17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2:13" s="20" customFormat="1" ht="16.5" customHeight="1" x14ac:dyDescent="0.25">
      <c r="B148" s="17"/>
      <c r="C148" s="17"/>
      <c r="D148" s="17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2:13" s="20" customFormat="1" ht="16.5" customHeight="1" x14ac:dyDescent="0.25">
      <c r="B149" s="17"/>
      <c r="C149" s="17"/>
      <c r="D149" s="17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2:13" s="20" customFormat="1" ht="16.5" customHeight="1" x14ac:dyDescent="0.25">
      <c r="B150" s="17"/>
      <c r="C150" s="17"/>
      <c r="D150" s="17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2:13" s="20" customFormat="1" ht="16.5" customHeight="1" x14ac:dyDescent="0.25">
      <c r="B151" s="17"/>
      <c r="C151" s="17"/>
      <c r="D151" s="17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2:13" s="20" customFormat="1" ht="16.5" customHeight="1" x14ac:dyDescent="0.25">
      <c r="B152" s="17"/>
      <c r="C152" s="17"/>
      <c r="D152" s="17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2:13" s="20" customFormat="1" ht="16.5" customHeight="1" x14ac:dyDescent="0.25">
      <c r="B153" s="17"/>
      <c r="C153" s="17"/>
      <c r="D153" s="17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2:13" s="20" customFormat="1" ht="16.5" customHeight="1" x14ac:dyDescent="0.25">
      <c r="B154" s="17"/>
      <c r="C154" s="17"/>
      <c r="D154" s="17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2:13" s="20" customFormat="1" ht="16.5" customHeight="1" x14ac:dyDescent="0.25">
      <c r="B155" s="17"/>
      <c r="C155" s="17"/>
      <c r="D155" s="17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2:13" s="20" customFormat="1" ht="16.5" customHeight="1" x14ac:dyDescent="0.25">
      <c r="B156" s="17"/>
      <c r="C156" s="17"/>
      <c r="D156" s="17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2:13" s="20" customFormat="1" ht="16.5" customHeight="1" x14ac:dyDescent="0.25">
      <c r="B157" s="17"/>
      <c r="C157" s="17"/>
      <c r="D157" s="17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2:13" s="20" customFormat="1" ht="16.5" customHeight="1" x14ac:dyDescent="0.25">
      <c r="B158" s="17"/>
      <c r="C158" s="17"/>
      <c r="D158" s="17"/>
      <c r="E158" s="33"/>
      <c r="F158" s="33"/>
      <c r="G158" s="33"/>
      <c r="H158" s="33"/>
      <c r="I158" s="33"/>
      <c r="J158" s="33"/>
      <c r="K158" s="33"/>
      <c r="L158" s="33"/>
      <c r="M158" s="33"/>
    </row>
  </sheetData>
  <mergeCells count="28">
    <mergeCell ref="B34:D34"/>
    <mergeCell ref="B1:E1"/>
    <mergeCell ref="B2:E2"/>
    <mergeCell ref="D5:M5"/>
    <mergeCell ref="E6:K6"/>
    <mergeCell ref="B10:D10"/>
    <mergeCell ref="B14:D14"/>
    <mergeCell ref="B19:D19"/>
    <mergeCell ref="B21:D21"/>
    <mergeCell ref="B24:D24"/>
    <mergeCell ref="B26:D26"/>
    <mergeCell ref="B30:D30"/>
    <mergeCell ref="B64:D64"/>
    <mergeCell ref="B37:D37"/>
    <mergeCell ref="B39:D39"/>
    <mergeCell ref="B43:D43"/>
    <mergeCell ref="B45:D45"/>
    <mergeCell ref="B47:D47"/>
    <mergeCell ref="B52:D52"/>
    <mergeCell ref="B53:D53"/>
    <mergeCell ref="B55:D55"/>
    <mergeCell ref="B58:D58"/>
    <mergeCell ref="B60:D60"/>
    <mergeCell ref="B63:D63"/>
    <mergeCell ref="B67:D67"/>
    <mergeCell ref="B74:D74"/>
    <mergeCell ref="B75:D75"/>
    <mergeCell ref="B77:M77"/>
  </mergeCells>
  <pageMargins left="0" right="0.59055118110236227" top="0" bottom="0.59055118110236227" header="0" footer="0.39370078740157483"/>
  <pageSetup paperSize="9" scale="55"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7"/>
  <sheetViews>
    <sheetView showGridLines="0" zoomScaleNormal="100" workbookViewId="0">
      <pane ySplit="8" topLeftCell="A9" activePane="bottomLeft" state="frozen"/>
      <selection activeCell="B5" sqref="B5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9.28515625" style="1" customWidth="1"/>
    <col min="3" max="3" width="1.28515625" style="1" customWidth="1"/>
    <col min="4" max="4" width="70.5703125" style="1" customWidth="1"/>
    <col min="5" max="13" width="11.42578125" style="1" customWidth="1"/>
    <col min="14" max="16384" width="10.85546875" style="1"/>
  </cols>
  <sheetData>
    <row r="1" spans="1:13" ht="33" customHeight="1" x14ac:dyDescent="0.2">
      <c r="B1" s="64" t="s">
        <v>0</v>
      </c>
      <c r="C1" s="64"/>
      <c r="D1" s="64"/>
      <c r="E1" s="64"/>
      <c r="F1" s="57"/>
      <c r="G1" s="57"/>
    </row>
    <row r="2" spans="1:13" ht="16.5" customHeight="1" x14ac:dyDescent="0.25">
      <c r="B2" s="65" t="s">
        <v>1</v>
      </c>
      <c r="C2" s="65"/>
      <c r="D2" s="65"/>
      <c r="E2" s="66"/>
      <c r="F2" s="58"/>
      <c r="G2" s="58"/>
    </row>
    <row r="3" spans="1:13" ht="6.75" customHeight="1" x14ac:dyDescent="0.2">
      <c r="A3" s="2"/>
    </row>
    <row r="5" spans="1:13" s="3" customFormat="1" ht="17.100000000000001" customHeight="1" x14ac:dyDescent="0.3">
      <c r="B5" s="4" t="s">
        <v>29</v>
      </c>
      <c r="C5" s="4"/>
      <c r="D5" s="67" t="s">
        <v>124</v>
      </c>
      <c r="E5" s="85"/>
      <c r="F5" s="85"/>
      <c r="G5" s="85"/>
      <c r="H5" s="85"/>
      <c r="I5" s="85"/>
      <c r="J5" s="85"/>
      <c r="K5" s="85"/>
      <c r="L5" s="85"/>
      <c r="M5" s="85"/>
    </row>
    <row r="6" spans="1:13" s="6" customFormat="1" ht="2.25" customHeight="1" x14ac:dyDescent="0.25">
      <c r="A6" s="32"/>
      <c r="B6" s="7"/>
      <c r="C6" s="7"/>
      <c r="D6" s="7"/>
      <c r="E6" s="86"/>
      <c r="F6" s="86"/>
      <c r="G6" s="86"/>
      <c r="H6" s="86"/>
      <c r="I6" s="86"/>
      <c r="J6" s="86"/>
      <c r="K6" s="86"/>
      <c r="L6" s="62"/>
      <c r="M6" s="60"/>
    </row>
    <row r="7" spans="1:13" s="6" customFormat="1" ht="6.75" customHeight="1" x14ac:dyDescent="0.25"/>
    <row r="8" spans="1:13" s="6" customFormat="1" ht="17.100000000000001" customHeight="1" x14ac:dyDescent="0.25">
      <c r="B8" s="12" t="s">
        <v>30</v>
      </c>
      <c r="C8" s="12"/>
      <c r="D8" s="12" t="s">
        <v>125</v>
      </c>
      <c r="E8" s="59">
        <v>2015</v>
      </c>
      <c r="F8" s="59">
        <f>E8+1</f>
        <v>2016</v>
      </c>
      <c r="G8" s="59">
        <f t="shared" ref="G8:J8" si="0">F8+1</f>
        <v>2017</v>
      </c>
      <c r="H8" s="59">
        <f t="shared" si="0"/>
        <v>2018</v>
      </c>
      <c r="I8" s="59">
        <f t="shared" si="0"/>
        <v>2019</v>
      </c>
      <c r="J8" s="59">
        <f t="shared" si="0"/>
        <v>2020</v>
      </c>
      <c r="K8" s="61">
        <f t="shared" ref="K8" si="1">J8+1</f>
        <v>2021</v>
      </c>
      <c r="L8" s="61">
        <f t="shared" ref="L8" si="2">K8+1</f>
        <v>2022</v>
      </c>
      <c r="M8" s="61">
        <f t="shared" ref="M8" si="3">L8+1</f>
        <v>2023</v>
      </c>
    </row>
    <row r="9" spans="1:13" s="38" customFormat="1" ht="22.5" customHeight="1" x14ac:dyDescent="0.25">
      <c r="B9" s="13" t="s">
        <v>97</v>
      </c>
      <c r="C9" s="13"/>
      <c r="E9" s="39">
        <f>SUM(Jan:Dez!$E$9)</f>
        <v>5294584</v>
      </c>
      <c r="F9" s="39">
        <f>SUM(Jan:Dez!$F$9)</f>
        <v>4862818</v>
      </c>
      <c r="G9" s="39">
        <f>SUM(Jan:Dez!$G$9)</f>
        <v>4729131</v>
      </c>
      <c r="H9" s="39">
        <f>SUM(Jan:Dez!$H$9)</f>
        <v>3768445</v>
      </c>
      <c r="I9" s="39">
        <f>SUM(Jan:Dez!$I$9)</f>
        <v>5054059</v>
      </c>
      <c r="J9" s="39">
        <f>SUM(Jan:Dez!$J$9)</f>
        <v>4280200.2280000001</v>
      </c>
      <c r="K9" s="39">
        <f>SUM(Jan:Dez!$K$9)</f>
        <v>4484631.0729999999</v>
      </c>
      <c r="L9" s="39">
        <f>SUM(Jan:Dez!$L$9)</f>
        <v>3725565.4139999994</v>
      </c>
      <c r="M9" s="39">
        <f>IF(ISTEXT(Dez!$M$9),"…",SUM(Jan:Dez!$M$9))</f>
        <v>4163016.878</v>
      </c>
    </row>
    <row r="10" spans="1:13" s="49" customFormat="1" ht="16.5" customHeight="1" x14ac:dyDescent="0.25">
      <c r="B10" s="74" t="s">
        <v>99</v>
      </c>
      <c r="C10" s="75"/>
      <c r="D10" s="75"/>
      <c r="E10" s="50">
        <f>SUM(Jan:Dez!$E$10)</f>
        <v>268837</v>
      </c>
      <c r="F10" s="50">
        <f>SUM(Jan:Dez!$F$10)</f>
        <v>309109</v>
      </c>
      <c r="G10" s="50">
        <f>SUM(Jan:Dez!$G$10)</f>
        <v>234137</v>
      </c>
      <c r="H10" s="50">
        <f>SUM(Jan:Dez!$H$10)</f>
        <v>220121</v>
      </c>
      <c r="I10" s="50">
        <f>SUM(Jan:Dez!$I$10)</f>
        <v>197564</v>
      </c>
      <c r="J10" s="50">
        <f>SUM(Jan:Dez!$J$10)</f>
        <v>183996.71899999998</v>
      </c>
      <c r="K10" s="50">
        <f>SUM(Jan:Dez!$K$10)</f>
        <v>207691.334</v>
      </c>
      <c r="L10" s="50">
        <f>SUM(Jan:Dez!$L$10)</f>
        <v>262040.35599999997</v>
      </c>
      <c r="M10" s="50">
        <f>IF(ISTEXT(Dez!$M$9),"…",SUM(Jan:Dez!$M$10))</f>
        <v>138319.10500000001</v>
      </c>
    </row>
    <row r="11" spans="1:13" s="20" customFormat="1" ht="16.5" customHeight="1" x14ac:dyDescent="0.25">
      <c r="B11" s="45" t="s">
        <v>63</v>
      </c>
      <c r="C11" s="17"/>
      <c r="D11" s="17" t="s">
        <v>35</v>
      </c>
      <c r="E11" s="33">
        <f>SUM(Jan:Dez!$E$11)</f>
        <v>103304</v>
      </c>
      <c r="F11" s="33">
        <f>SUM(Jan:Dez!$F$11)</f>
        <v>170767</v>
      </c>
      <c r="G11" s="33">
        <f>SUM(Jan:Dez!$G$11)</f>
        <v>113912</v>
      </c>
      <c r="H11" s="33">
        <f>SUM(Jan:Dez!$H$11)</f>
        <v>91577</v>
      </c>
      <c r="I11" s="33">
        <f>SUM(Jan:Dez!$I$11)</f>
        <v>90275</v>
      </c>
      <c r="J11" s="33">
        <f>SUM(Jan:Dez!$J$11)</f>
        <v>62877.353000000003</v>
      </c>
      <c r="K11" s="33">
        <f>SUM(Jan:Dez!$K$11)</f>
        <v>88857.032000000007</v>
      </c>
      <c r="L11" s="33">
        <f>SUM(Jan:Dez!$L$11)</f>
        <v>89680.585999999981</v>
      </c>
      <c r="M11" s="33">
        <f>IF(ISTEXT(Dez!$M$9),"…",SUM(Jan:Dez!$M$11))</f>
        <v>48090.106</v>
      </c>
    </row>
    <row r="12" spans="1:13" s="20" customFormat="1" ht="16.5" customHeight="1" x14ac:dyDescent="0.25">
      <c r="B12" s="45" t="s">
        <v>65</v>
      </c>
      <c r="C12" s="17"/>
      <c r="D12" s="17" t="s">
        <v>44</v>
      </c>
      <c r="E12" s="33">
        <f>SUM(Jan:Dez!$E$12)</f>
        <v>37832</v>
      </c>
      <c r="F12" s="33">
        <f>SUM(Jan:Dez!$F$12)</f>
        <v>23362</v>
      </c>
      <c r="G12" s="33">
        <f>SUM(Jan:Dez!$G$12)</f>
        <v>18477</v>
      </c>
      <c r="H12" s="33">
        <f>SUM(Jan:Dez!$H$12)</f>
        <v>29656</v>
      </c>
      <c r="I12" s="33">
        <f>SUM(Jan:Dez!$I$12)</f>
        <v>10309</v>
      </c>
      <c r="J12" s="33">
        <f>SUM(Jan:Dez!$J$12)</f>
        <v>6573.5149999999994</v>
      </c>
      <c r="K12" s="33">
        <f>SUM(Jan:Dez!$K$12)</f>
        <v>34134.873</v>
      </c>
      <c r="L12" s="33">
        <f>SUM(Jan:Dez!$L$12)</f>
        <v>51840.500000000007</v>
      </c>
      <c r="M12" s="33">
        <f>IF(ISTEXT(Dez!$M$9),"…",SUM(Jan:Dez!$M$12))</f>
        <v>34791.229999999996</v>
      </c>
    </row>
    <row r="13" spans="1:13" s="20" customFormat="1" ht="22.5" customHeight="1" x14ac:dyDescent="0.25">
      <c r="B13" s="45" t="s">
        <v>66</v>
      </c>
      <c r="C13" s="17"/>
      <c r="D13" s="17" t="s">
        <v>40</v>
      </c>
      <c r="E13" s="33">
        <f>SUM(Jan:Dez!$E$13)</f>
        <v>80944</v>
      </c>
      <c r="F13" s="33">
        <f>SUM(Jan:Dez!$F$13)</f>
        <v>76524</v>
      </c>
      <c r="G13" s="33">
        <f>SUM(Jan:Dez!$G$13)</f>
        <v>66274</v>
      </c>
      <c r="H13" s="33">
        <f>SUM(Jan:Dez!$H$13)</f>
        <v>72210</v>
      </c>
      <c r="I13" s="33">
        <f>SUM(Jan:Dez!$I$13)</f>
        <v>68317</v>
      </c>
      <c r="J13" s="33">
        <f>SUM(Jan:Dez!$J$13)</f>
        <v>65775.94</v>
      </c>
      <c r="K13" s="33">
        <f>SUM(Jan:Dez!$K$13)</f>
        <v>59414.012999999999</v>
      </c>
      <c r="L13" s="33">
        <f>SUM(Jan:Dez!$L$13)</f>
        <v>67899.129000000015</v>
      </c>
      <c r="M13" s="33">
        <f>IF(ISTEXT(Dez!$M$9),"…",SUM(Jan:Dez!$M$13))</f>
        <v>41512.106999999996</v>
      </c>
    </row>
    <row r="14" spans="1:13" s="49" customFormat="1" ht="16.5" customHeight="1" x14ac:dyDescent="0.25">
      <c r="B14" s="74" t="s">
        <v>100</v>
      </c>
      <c r="C14" s="75"/>
      <c r="D14" s="75"/>
      <c r="E14" s="50">
        <f>SUM(Jan:Dez!$E$14)</f>
        <v>450466</v>
      </c>
      <c r="F14" s="50">
        <f>SUM(Jan:Dez!$F$14)</f>
        <v>428565</v>
      </c>
      <c r="G14" s="50">
        <f>SUM(Jan:Dez!$G$14)</f>
        <v>409937</v>
      </c>
      <c r="H14" s="50">
        <f>SUM(Jan:Dez!$H$14)</f>
        <v>384245</v>
      </c>
      <c r="I14" s="50">
        <f>SUM(Jan:Dez!$I$14)</f>
        <v>392180</v>
      </c>
      <c r="J14" s="50">
        <f>SUM(Jan:Dez!$J$14)</f>
        <v>364428.78899999999</v>
      </c>
      <c r="K14" s="50">
        <f>SUM(Jan:Dez!$K$14)</f>
        <v>385382.34500000003</v>
      </c>
      <c r="L14" s="50">
        <f>SUM(Jan:Dez!$L$14)</f>
        <v>344157.78100000008</v>
      </c>
      <c r="M14" s="50">
        <f>IF(ISTEXT(Dez!$M$9),"…",SUM(Jan:Dez!$M$14))</f>
        <v>286895.89800000004</v>
      </c>
    </row>
    <row r="15" spans="1:13" s="20" customFormat="1" ht="16.5" customHeight="1" x14ac:dyDescent="0.25">
      <c r="B15" s="45" t="s">
        <v>67</v>
      </c>
      <c r="C15" s="17"/>
      <c r="D15" s="17" t="s">
        <v>47</v>
      </c>
      <c r="E15" s="33">
        <f>SUM(Jan:Dez!$E$15)</f>
        <v>32585</v>
      </c>
      <c r="F15" s="33">
        <f>SUM(Jan:Dez!$F$15)</f>
        <v>26513</v>
      </c>
      <c r="G15" s="33">
        <f>SUM(Jan:Dez!$G$15)</f>
        <v>36142</v>
      </c>
      <c r="H15" s="33">
        <f>SUM(Jan:Dez!$H$15)</f>
        <v>33155</v>
      </c>
      <c r="I15" s="33">
        <f>SUM(Jan:Dez!$I$15)</f>
        <v>27073</v>
      </c>
      <c r="J15" s="33">
        <f>SUM(Jan:Dez!$J$15)</f>
        <v>27625.674999999999</v>
      </c>
      <c r="K15" s="33">
        <f>SUM(Jan:Dez!$K$15)</f>
        <v>24261.217999999997</v>
      </c>
      <c r="L15" s="33">
        <f>SUM(Jan:Dez!$L$15)</f>
        <v>23996.385999999995</v>
      </c>
      <c r="M15" s="33">
        <f>IF(ISTEXT(Dez!$M$9),"…",SUM(Jan:Dez!$M$15))</f>
        <v>27747.729000000003</v>
      </c>
    </row>
    <row r="16" spans="1:13" s="20" customFormat="1" ht="16.5" customHeight="1" x14ac:dyDescent="0.25">
      <c r="B16" s="45" t="s">
        <v>64</v>
      </c>
      <c r="C16" s="17"/>
      <c r="D16" s="17" t="s">
        <v>33</v>
      </c>
      <c r="E16" s="33">
        <f>SUM(Jan:Dez!$E$16)</f>
        <v>258607</v>
      </c>
      <c r="F16" s="33">
        <f>SUM(Jan:Dez!$F$16)</f>
        <v>233419</v>
      </c>
      <c r="G16" s="33">
        <f>SUM(Jan:Dez!$G$16)</f>
        <v>206650</v>
      </c>
      <c r="H16" s="33">
        <f>SUM(Jan:Dez!$H$16)</f>
        <v>197786</v>
      </c>
      <c r="I16" s="33">
        <f>SUM(Jan:Dez!$I$16)</f>
        <v>199754</v>
      </c>
      <c r="J16" s="33">
        <f>SUM(Jan:Dez!$J$16)</f>
        <v>182554.984</v>
      </c>
      <c r="K16" s="33">
        <f>SUM(Jan:Dez!$K$16)</f>
        <v>189968.63700000002</v>
      </c>
      <c r="L16" s="33">
        <f>SUM(Jan:Dez!$L$16)</f>
        <v>138270.859</v>
      </c>
      <c r="M16" s="33">
        <f>IF(ISTEXT(Dez!$M$9),"…",SUM(Jan:Dez!$M$16))</f>
        <v>96237.68799999998</v>
      </c>
    </row>
    <row r="17" spans="2:13" s="20" customFormat="1" ht="16.5" customHeight="1" x14ac:dyDescent="0.25">
      <c r="B17" s="45" t="s">
        <v>68</v>
      </c>
      <c r="C17" s="17"/>
      <c r="D17" s="17" t="s">
        <v>41</v>
      </c>
      <c r="E17" s="33">
        <f>SUM(Jan:Dez!$E$17)</f>
        <v>45481</v>
      </c>
      <c r="F17" s="33">
        <f>SUM(Jan:Dez!$F$17)</f>
        <v>48099</v>
      </c>
      <c r="G17" s="33">
        <f>SUM(Jan:Dez!$G$17)</f>
        <v>43243</v>
      </c>
      <c r="H17" s="33">
        <f>SUM(Jan:Dez!$H$17)</f>
        <v>51586</v>
      </c>
      <c r="I17" s="33">
        <f>SUM(Jan:Dez!$I$17)</f>
        <v>38662</v>
      </c>
      <c r="J17" s="33">
        <f>SUM(Jan:Dez!$J$17)</f>
        <v>33870.853999999999</v>
      </c>
      <c r="K17" s="33">
        <f>SUM(Jan:Dez!$K$17)</f>
        <v>50182.570999999996</v>
      </c>
      <c r="L17" s="33">
        <f>SUM(Jan:Dez!$L$17)</f>
        <v>47233.789000000004</v>
      </c>
      <c r="M17" s="33">
        <f>IF(ISTEXT(Dez!$M$9),"…",SUM(Jan:Dez!$M$17))</f>
        <v>54854.974999999999</v>
      </c>
    </row>
    <row r="18" spans="2:13" s="20" customFormat="1" ht="22.5" customHeight="1" x14ac:dyDescent="0.25">
      <c r="B18" s="45" t="s">
        <v>69</v>
      </c>
      <c r="C18" s="17"/>
      <c r="D18" s="17" t="s">
        <v>58</v>
      </c>
      <c r="E18" s="33">
        <f>SUM(Jan:Dez!$E$18)</f>
        <v>50676</v>
      </c>
      <c r="F18" s="33">
        <f>SUM(Jan:Dez!$F$18)</f>
        <v>41842</v>
      </c>
      <c r="G18" s="33">
        <f>SUM(Jan:Dez!$G$18)</f>
        <v>38033</v>
      </c>
      <c r="H18" s="33">
        <f>SUM(Jan:Dez!$H$18)</f>
        <v>23305</v>
      </c>
      <c r="I18" s="33">
        <f>SUM(Jan:Dez!$I$18)</f>
        <v>32801</v>
      </c>
      <c r="J18" s="33">
        <f>SUM(Jan:Dez!$J$18)</f>
        <v>29366.541000000001</v>
      </c>
      <c r="K18" s="33">
        <f>SUM(Jan:Dez!$K$18)</f>
        <v>34500.451000000001</v>
      </c>
      <c r="L18" s="33">
        <f>SUM(Jan:Dez!$L$18)</f>
        <v>30764.190000000002</v>
      </c>
      <c r="M18" s="33">
        <f>IF(ISTEXT(Dez!$M$9),"…",SUM(Jan:Dez!$M$18))</f>
        <v>560.25400000000002</v>
      </c>
    </row>
    <row r="19" spans="2:13" s="49" customFormat="1" ht="16.5" customHeight="1" x14ac:dyDescent="0.25">
      <c r="B19" s="74" t="s">
        <v>111</v>
      </c>
      <c r="C19" s="75"/>
      <c r="D19" s="75"/>
      <c r="E19" s="50">
        <f>SUM(Jan:Dez!$E$19)</f>
        <v>65035</v>
      </c>
      <c r="F19" s="50">
        <f>SUM(Jan:Dez!$F$19)</f>
        <v>31175</v>
      </c>
      <c r="G19" s="50">
        <f>SUM(Jan:Dez!$G$19)</f>
        <v>37815</v>
      </c>
      <c r="H19" s="50">
        <f>SUM(Jan:Dez!$H$19)</f>
        <v>795</v>
      </c>
      <c r="I19" s="50">
        <f>SUM(Jan:Dez!$I$19)</f>
        <v>18452</v>
      </c>
      <c r="J19" s="50">
        <f>SUM(Jan:Dez!$J$19)</f>
        <v>2314.7089999999998</v>
      </c>
      <c r="K19" s="50">
        <f>SUM(Jan:Dez!$K$19)</f>
        <v>18600.612999999998</v>
      </c>
      <c r="L19" s="50">
        <f>SUM(Jan:Dez!$L$19)</f>
        <v>16321.09</v>
      </c>
      <c r="M19" s="50">
        <f>IF(ISTEXT(Dez!$M$9),"…",SUM(Jan:Dez!$M$19))</f>
        <v>21868.437000000002</v>
      </c>
    </row>
    <row r="20" spans="2:13" s="20" customFormat="1" ht="22.5" customHeight="1" x14ac:dyDescent="0.25">
      <c r="B20" s="45" t="s">
        <v>105</v>
      </c>
      <c r="C20" s="17"/>
      <c r="D20" s="17" t="s">
        <v>106</v>
      </c>
      <c r="E20" s="33">
        <f>SUM(Jan:Dez!$E$20)</f>
        <v>65029</v>
      </c>
      <c r="F20" s="33">
        <f>SUM(Jan:Dez!$F$20)</f>
        <v>31175</v>
      </c>
      <c r="G20" s="33">
        <f>SUM(Jan:Dez!$G$20)</f>
        <v>37815</v>
      </c>
      <c r="H20" s="33">
        <f>SUM(Jan:Dez!$H$20)</f>
        <v>795</v>
      </c>
      <c r="I20" s="33">
        <f>SUM(Jan:Dez!$I$20)</f>
        <v>18452</v>
      </c>
      <c r="J20" s="33">
        <f>SUM(Jan:Dez!$J$20)</f>
        <v>2293.9690000000001</v>
      </c>
      <c r="K20" s="33">
        <f>SUM(Jan:Dez!$K$20)</f>
        <v>16752.307000000001</v>
      </c>
      <c r="L20" s="33">
        <f>SUM(Jan:Dez!$L$20)</f>
        <v>7990.68</v>
      </c>
      <c r="M20" s="33">
        <f>IF(ISTEXT(Dez!$M$9),"…",SUM(Jan:Dez!$M$20))</f>
        <v>3598.3140000000003</v>
      </c>
    </row>
    <row r="21" spans="2:13" s="49" customFormat="1" ht="16.5" customHeight="1" x14ac:dyDescent="0.25">
      <c r="B21" s="74" t="s">
        <v>101</v>
      </c>
      <c r="C21" s="75"/>
      <c r="D21" s="75"/>
      <c r="E21" s="50">
        <f>SUM(Jan:Dez!$E$21)</f>
        <v>2764242</v>
      </c>
      <c r="F21" s="50">
        <f>SUM(Jan:Dez!$F$21)</f>
        <v>2438441</v>
      </c>
      <c r="G21" s="50">
        <f>SUM(Jan:Dez!$G$21)</f>
        <v>2457975</v>
      </c>
      <c r="H21" s="50">
        <f>SUM(Jan:Dez!$H$21)</f>
        <v>1736805</v>
      </c>
      <c r="I21" s="50">
        <f>SUM(Jan:Dez!$I$21)</f>
        <v>2756555</v>
      </c>
      <c r="J21" s="50">
        <f>SUM(Jan:Dez!$J$21)</f>
        <v>2252751.2119999998</v>
      </c>
      <c r="K21" s="50">
        <f>SUM(Jan:Dez!$K$21)</f>
        <v>2332819.3720000004</v>
      </c>
      <c r="L21" s="50">
        <f>SUM(Jan:Dez!$L$21)</f>
        <v>1660115.2139999999</v>
      </c>
      <c r="M21" s="50">
        <f>IF(ISTEXT(Dez!$M$9),"…",SUM(Jan:Dez!$M$21))</f>
        <v>2431906.8529999997</v>
      </c>
    </row>
    <row r="22" spans="2:13" s="20" customFormat="1" ht="16.5" customHeight="1" x14ac:dyDescent="0.25">
      <c r="B22" s="45" t="s">
        <v>70</v>
      </c>
      <c r="C22" s="17"/>
      <c r="D22" s="17" t="s">
        <v>32</v>
      </c>
      <c r="E22" s="33">
        <f>SUM(Jan:Dez!$E$22)</f>
        <v>302750</v>
      </c>
      <c r="F22" s="33">
        <f>SUM(Jan:Dez!$F$22)</f>
        <v>336470</v>
      </c>
      <c r="G22" s="33">
        <f>SUM(Jan:Dez!$G$22)</f>
        <v>380802</v>
      </c>
      <c r="H22" s="33">
        <f>SUM(Jan:Dez!$H$22)</f>
        <v>342062</v>
      </c>
      <c r="I22" s="33">
        <f>SUM(Jan:Dez!$I$22)</f>
        <v>477606</v>
      </c>
      <c r="J22" s="33">
        <f>SUM(Jan:Dez!$J$22)</f>
        <v>380151.62099999993</v>
      </c>
      <c r="K22" s="33">
        <f>SUM(Jan:Dez!$K$22)</f>
        <v>464348.43199999997</v>
      </c>
      <c r="L22" s="33">
        <f>SUM(Jan:Dez!$L$22)</f>
        <v>388367.61199999996</v>
      </c>
      <c r="M22" s="33">
        <f>IF(ISTEXT(Dez!$M$9),"…",SUM(Jan:Dez!$M$22))</f>
        <v>540749.36499999999</v>
      </c>
    </row>
    <row r="23" spans="2:13" s="20" customFormat="1" ht="22.5" customHeight="1" x14ac:dyDescent="0.25">
      <c r="B23" s="45" t="s">
        <v>71</v>
      </c>
      <c r="C23" s="17"/>
      <c r="D23" s="17" t="s">
        <v>48</v>
      </c>
      <c r="E23" s="33">
        <f>SUM(Jan:Dez!$E$23)</f>
        <v>2427017</v>
      </c>
      <c r="F23" s="33">
        <f>SUM(Jan:Dez!$F$23)</f>
        <v>2049427</v>
      </c>
      <c r="G23" s="33">
        <f>SUM(Jan:Dez!$G$23)</f>
        <v>2019542</v>
      </c>
      <c r="H23" s="33">
        <f>SUM(Jan:Dez!$H$23)</f>
        <v>1338498</v>
      </c>
      <c r="I23" s="33">
        <f>SUM(Jan:Dez!$I$23)</f>
        <v>2159652</v>
      </c>
      <c r="J23" s="33">
        <f>SUM(Jan:Dez!$J$23)</f>
        <v>1806143.564</v>
      </c>
      <c r="K23" s="33">
        <f>SUM(Jan:Dez!$K$23)</f>
        <v>1825084.182</v>
      </c>
      <c r="L23" s="33">
        <f>SUM(Jan:Dez!$L$23)</f>
        <v>1214326.7520000001</v>
      </c>
      <c r="M23" s="33">
        <f>IF(ISTEXT(Dez!$M$9),"…",SUM(Jan:Dez!$M$23))</f>
        <v>1649726.4560000002</v>
      </c>
    </row>
    <row r="24" spans="2:13" s="49" customFormat="1" ht="16.5" customHeight="1" x14ac:dyDescent="0.25">
      <c r="B24" s="74" t="s">
        <v>107</v>
      </c>
      <c r="C24" s="75"/>
      <c r="D24" s="75"/>
      <c r="E24" s="50">
        <f>SUM(Jan:Dez!$E$24)</f>
        <v>69309</v>
      </c>
      <c r="F24" s="50">
        <f>SUM(Jan:Dez!$F$24)</f>
        <v>31717</v>
      </c>
      <c r="G24" s="50">
        <f>SUM(Jan:Dez!$G$24)</f>
        <v>12627</v>
      </c>
      <c r="H24" s="50">
        <f>SUM(Jan:Dez!$H$24)</f>
        <v>19126</v>
      </c>
      <c r="I24" s="50">
        <f>SUM(Jan:Dez!$I$24)</f>
        <v>25143</v>
      </c>
      <c r="J24" s="50">
        <f>SUM(Jan:Dez!$J$24)</f>
        <v>37139.507000000005</v>
      </c>
      <c r="K24" s="50">
        <f>SUM(Jan:Dez!$K$24)</f>
        <v>69829.413</v>
      </c>
      <c r="L24" s="50">
        <f>SUM(Jan:Dez!$L$24)</f>
        <v>57735.579999999987</v>
      </c>
      <c r="M24" s="50">
        <f>IF(ISTEXT(Dez!$M$9),"…",SUM(Jan:Dez!$M$24))</f>
        <v>75623.60500000001</v>
      </c>
    </row>
    <row r="25" spans="2:13" s="20" customFormat="1" ht="22.5" customHeight="1" x14ac:dyDescent="0.25">
      <c r="B25" s="45" t="s">
        <v>72</v>
      </c>
      <c r="C25" s="17"/>
      <c r="D25" s="17" t="s">
        <v>39</v>
      </c>
      <c r="E25" s="33">
        <f>SUM(Jan:Dez!$E$25)</f>
        <v>69209</v>
      </c>
      <c r="F25" s="33">
        <f>SUM(Jan:Dez!$F$25)</f>
        <v>31546</v>
      </c>
      <c r="G25" s="33">
        <f>SUM(Jan:Dez!$G$25)</f>
        <v>12567</v>
      </c>
      <c r="H25" s="33">
        <f>SUM(Jan:Dez!$H$25)</f>
        <v>18801</v>
      </c>
      <c r="I25" s="33">
        <f>SUM(Jan:Dez!$I$25)</f>
        <v>24793</v>
      </c>
      <c r="J25" s="33">
        <f>SUM(Jan:Dez!$J$25)</f>
        <v>36738.252000000008</v>
      </c>
      <c r="K25" s="33">
        <f>SUM(Jan:Dez!$K$25)</f>
        <v>69368.539000000004</v>
      </c>
      <c r="L25" s="33">
        <f>SUM(Jan:Dez!$L$25)</f>
        <v>62830.261999999995</v>
      </c>
      <c r="M25" s="33">
        <f>IF(ISTEXT(Dez!$M$9),"…",SUM(Jan:Dez!$M$25))</f>
        <v>1530.395</v>
      </c>
    </row>
    <row r="26" spans="2:13" s="49" customFormat="1" ht="16.5" customHeight="1" x14ac:dyDescent="0.25">
      <c r="B26" s="83" t="s">
        <v>129</v>
      </c>
      <c r="C26" s="84"/>
      <c r="D26" s="84"/>
      <c r="E26" s="50">
        <f>SUM(Jan:Dez!$E$26)</f>
        <v>332869</v>
      </c>
      <c r="F26" s="50">
        <f>SUM(Jan:Dez!$F$26)</f>
        <v>289068</v>
      </c>
      <c r="G26" s="50">
        <f>SUM(Jan:Dez!$G$26)</f>
        <v>314483</v>
      </c>
      <c r="H26" s="50">
        <f>SUM(Jan:Dez!$H$26)</f>
        <v>185614</v>
      </c>
      <c r="I26" s="50">
        <f>SUM(Jan:Dez!$I$26)</f>
        <v>227203</v>
      </c>
      <c r="J26" s="50">
        <f>SUM(Jan:Dez!$J$26)</f>
        <v>190844.66999999998</v>
      </c>
      <c r="K26" s="50">
        <f>SUM(Jan:Dez!$K$26)</f>
        <v>246818.45899999997</v>
      </c>
      <c r="L26" s="50">
        <f>SUM(Jan:Dez!$L$26)</f>
        <v>258664.39600000001</v>
      </c>
      <c r="M26" s="50">
        <f>IF(ISTEXT(Dez!$M$9),"…",SUM(Jan:Dez!$M$26))</f>
        <v>212251.79100000003</v>
      </c>
    </row>
    <row r="27" spans="2:13" s="20" customFormat="1" ht="16.5" customHeight="1" x14ac:dyDescent="0.25">
      <c r="B27" s="45" t="s">
        <v>73</v>
      </c>
      <c r="C27" s="17"/>
      <c r="D27" s="17" t="s">
        <v>38</v>
      </c>
      <c r="E27" s="33">
        <f>SUM(Jan:Dez!$E$27)</f>
        <v>13830</v>
      </c>
      <c r="F27" s="33">
        <f>SUM(Jan:Dez!$F$27)</f>
        <v>944</v>
      </c>
      <c r="G27" s="33">
        <f>SUM(Jan:Dez!$G$27)</f>
        <v>108</v>
      </c>
      <c r="H27" s="33">
        <f>SUM(Jan:Dez!$H$27)</f>
        <v>2626</v>
      </c>
      <c r="I27" s="33">
        <f>SUM(Jan:Dez!$I$27)</f>
        <v>610</v>
      </c>
      <c r="J27" s="33">
        <f>SUM(Jan:Dez!$J$27)</f>
        <v>38715.114999999998</v>
      </c>
      <c r="K27" s="33">
        <f>SUM(Jan:Dez!$K$27)</f>
        <v>71139.153000000006</v>
      </c>
      <c r="L27" s="33">
        <f>SUM(Jan:Dez!$L$27)</f>
        <v>54723.743999999992</v>
      </c>
      <c r="M27" s="33">
        <f>IF(ISTEXT(Dez!$M$9),"…",SUM(Jan:Dez!$M$27))</f>
        <v>102864.76299999998</v>
      </c>
    </row>
    <row r="28" spans="2:13" s="20" customFormat="1" ht="16.5" customHeight="1" x14ac:dyDescent="0.25">
      <c r="B28" s="45" t="s">
        <v>74</v>
      </c>
      <c r="C28" s="17"/>
      <c r="D28" s="17" t="s">
        <v>43</v>
      </c>
      <c r="E28" s="33">
        <f>SUM(Jan:Dez!$E$28)</f>
        <v>165001</v>
      </c>
      <c r="F28" s="33">
        <f>SUM(Jan:Dez!$F$28)</f>
        <v>168929</v>
      </c>
      <c r="G28" s="33">
        <f>SUM(Jan:Dez!$G$28)</f>
        <v>179103</v>
      </c>
      <c r="H28" s="33">
        <f>SUM(Jan:Dez!$H$28)</f>
        <v>72727</v>
      </c>
      <c r="I28" s="33">
        <f>SUM(Jan:Dez!$I$28)</f>
        <v>80641</v>
      </c>
      <c r="J28" s="33">
        <f>SUM(Jan:Dez!$J$28)</f>
        <v>43892.626999999993</v>
      </c>
      <c r="K28" s="33">
        <f>SUM(Jan:Dez!$K$28)</f>
        <v>41141.748999999996</v>
      </c>
      <c r="L28" s="33">
        <f>SUM(Jan:Dez!$L$28)</f>
        <v>63652.264000000003</v>
      </c>
      <c r="M28" s="33">
        <f>IF(ISTEXT(Dez!$M$9),"…",SUM(Jan:Dez!$M$28))</f>
        <v>2048.6890000000003</v>
      </c>
    </row>
    <row r="29" spans="2:13" s="20" customFormat="1" ht="22.5" customHeight="1" x14ac:dyDescent="0.25">
      <c r="B29" s="45" t="s">
        <v>75</v>
      </c>
      <c r="C29" s="17"/>
      <c r="D29" s="17" t="s">
        <v>62</v>
      </c>
      <c r="E29" s="33">
        <f>SUM(Jan:Dez!$E$29)</f>
        <v>142751</v>
      </c>
      <c r="F29" s="33">
        <f>SUM(Jan:Dez!$F$29)</f>
        <v>112003</v>
      </c>
      <c r="G29" s="33">
        <f>SUM(Jan:Dez!$G$29)</f>
        <v>126739</v>
      </c>
      <c r="H29" s="33">
        <f>SUM(Jan:Dez!$H$29)</f>
        <v>100246</v>
      </c>
      <c r="I29" s="33">
        <f>SUM(Jan:Dez!$I$29)</f>
        <v>116882</v>
      </c>
      <c r="J29" s="33">
        <f>SUM(Jan:Dez!$J$29)</f>
        <v>98429.943999999974</v>
      </c>
      <c r="K29" s="33">
        <f>SUM(Jan:Dez!$K$29)</f>
        <v>124286.538</v>
      </c>
      <c r="L29" s="33">
        <f>SUM(Jan:Dez!$L$29)</f>
        <v>145501.52900000004</v>
      </c>
      <c r="M29" s="33">
        <f>IF(ISTEXT(Dez!$M$9),"…",SUM(Jan:Dez!$M$29))</f>
        <v>96795.334999999992</v>
      </c>
    </row>
    <row r="30" spans="2:13" s="49" customFormat="1" ht="16.5" customHeight="1" x14ac:dyDescent="0.25">
      <c r="B30" s="74" t="s">
        <v>112</v>
      </c>
      <c r="C30" s="75"/>
      <c r="D30" s="75"/>
      <c r="E30" s="50">
        <f>SUM(Jan:Dez!$E$30)</f>
        <v>806832</v>
      </c>
      <c r="F30" s="50">
        <f>SUM(Jan:Dez!$F$30)</f>
        <v>784550</v>
      </c>
      <c r="G30" s="50">
        <f>SUM(Jan:Dez!$G$30)</f>
        <v>704561</v>
      </c>
      <c r="H30" s="50">
        <f>SUM(Jan:Dez!$H$30)</f>
        <v>727678</v>
      </c>
      <c r="I30" s="50">
        <f>SUM(Jan:Dez!$I$30)</f>
        <v>789171</v>
      </c>
      <c r="J30" s="50">
        <f>SUM(Jan:Dez!$J$30)</f>
        <v>737676.59399999992</v>
      </c>
      <c r="K30" s="50">
        <f>SUM(Jan:Dez!$K$30)</f>
        <v>697152.17700000003</v>
      </c>
      <c r="L30" s="50">
        <f>SUM(Jan:Dez!$L$30)</f>
        <v>592730.75599999994</v>
      </c>
      <c r="M30" s="50">
        <f>IF(ISTEXT(Dez!$M$9),"…",SUM(Jan:Dez!$M$30))</f>
        <v>516730.06500000006</v>
      </c>
    </row>
    <row r="31" spans="2:13" s="20" customFormat="1" ht="16.5" customHeight="1" x14ac:dyDescent="0.25">
      <c r="B31" s="45" t="s">
        <v>76</v>
      </c>
      <c r="C31" s="17"/>
      <c r="D31" s="17" t="s">
        <v>31</v>
      </c>
      <c r="E31" s="33">
        <f>SUM(Jan:Dez!$E$31)</f>
        <v>729837</v>
      </c>
      <c r="F31" s="33">
        <f>SUM(Jan:Dez!$F$31)</f>
        <v>645683</v>
      </c>
      <c r="G31" s="33">
        <f>SUM(Jan:Dez!$G$31)</f>
        <v>554822</v>
      </c>
      <c r="H31" s="33">
        <f>SUM(Jan:Dez!$H$31)</f>
        <v>430758</v>
      </c>
      <c r="I31" s="33">
        <f>SUM(Jan:Dez!$I$31)</f>
        <v>415470</v>
      </c>
      <c r="J31" s="33">
        <f>SUM(Jan:Dez!$J$31)</f>
        <v>647180.46000000008</v>
      </c>
      <c r="K31" s="33">
        <f>SUM(Jan:Dez!$K$31)</f>
        <v>575757.61</v>
      </c>
      <c r="L31" s="33">
        <f>SUM(Jan:Dez!$L$31)</f>
        <v>481436.36999999994</v>
      </c>
      <c r="M31" s="33">
        <f>IF(ISTEXT(Dez!$M$9),"…",SUM(Jan:Dez!$M$31))</f>
        <v>469102.50000000006</v>
      </c>
    </row>
    <row r="32" spans="2:13" s="20" customFormat="1" ht="16.5" customHeight="1" x14ac:dyDescent="0.25">
      <c r="B32" s="45" t="s">
        <v>77</v>
      </c>
      <c r="C32" s="17"/>
      <c r="D32" s="17" t="s">
        <v>60</v>
      </c>
      <c r="E32" s="33">
        <f>SUM(Jan:Dez!$E$32)</f>
        <v>17124</v>
      </c>
      <c r="F32" s="33">
        <f>SUM(Jan:Dez!$F$32)</f>
        <v>58168</v>
      </c>
      <c r="G32" s="33">
        <f>SUM(Jan:Dez!$G$32)</f>
        <v>50051</v>
      </c>
      <c r="H32" s="33">
        <f>SUM(Jan:Dez!$H$32)</f>
        <v>159300</v>
      </c>
      <c r="I32" s="33">
        <f>SUM(Jan:Dez!$I$32)</f>
        <v>236863</v>
      </c>
      <c r="J32" s="33">
        <f>SUM(Jan:Dez!$J$32)</f>
        <v>55945.100000000006</v>
      </c>
      <c r="K32" s="33">
        <f>SUM(Jan:Dez!$K$32)</f>
        <v>32490.372000000003</v>
      </c>
      <c r="L32" s="33">
        <f>SUM(Jan:Dez!$L$32)</f>
        <v>55493.254000000001</v>
      </c>
      <c r="M32" s="33">
        <f>IF(ISTEXT(Dez!$M$9),"…",SUM(Jan:Dez!$M$32))</f>
        <v>47446.31700000001</v>
      </c>
    </row>
    <row r="33" spans="2:13" s="20" customFormat="1" ht="22.5" customHeight="1" x14ac:dyDescent="0.25">
      <c r="B33" s="45" t="s">
        <v>78</v>
      </c>
      <c r="C33" s="17"/>
      <c r="D33" s="17" t="s">
        <v>36</v>
      </c>
      <c r="E33" s="33">
        <f>SUM(Jan:Dez!$E$33)</f>
        <v>1458</v>
      </c>
      <c r="F33" s="33">
        <f>SUM(Jan:Dez!$F$33)</f>
        <v>675</v>
      </c>
      <c r="G33" s="33">
        <f>SUM(Jan:Dez!$G$33)</f>
        <v>33790</v>
      </c>
      <c r="H33" s="33">
        <f>SUM(Jan:Dez!$H$33)</f>
        <v>81108</v>
      </c>
      <c r="I33" s="33">
        <f>SUM(Jan:Dez!$I$33)</f>
        <v>86516</v>
      </c>
      <c r="J33" s="33">
        <f>SUM(Jan:Dez!$J$33)</f>
        <v>7417.1480000000001</v>
      </c>
      <c r="K33" s="33">
        <f>SUM(Jan:Dez!$K$33)</f>
        <v>75090.052000000011</v>
      </c>
      <c r="L33" s="33">
        <f>SUM(Jan:Dez!$L$33)</f>
        <v>29927.16</v>
      </c>
      <c r="M33" s="33">
        <f>IF(ISTEXT(Dez!$M$9),"…",SUM(Jan:Dez!$M$33))</f>
        <v>540.41300000000001</v>
      </c>
    </row>
    <row r="34" spans="2:13" s="49" customFormat="1" ht="16.5" customHeight="1" x14ac:dyDescent="0.25">
      <c r="B34" s="74" t="s">
        <v>103</v>
      </c>
      <c r="C34" s="75"/>
      <c r="D34" s="75"/>
      <c r="E34" s="50">
        <f>SUM(Jan:Dez!$E$34)</f>
        <v>116680</v>
      </c>
      <c r="F34" s="50">
        <f>SUM(Jan:Dez!$F$34)</f>
        <v>124993</v>
      </c>
      <c r="G34" s="50">
        <f>SUM(Jan:Dez!$G$34)</f>
        <v>124696</v>
      </c>
      <c r="H34" s="50">
        <f>SUM(Jan:Dez!$H$34)</f>
        <v>102737</v>
      </c>
      <c r="I34" s="50">
        <f>SUM(Jan:Dez!$I$34)</f>
        <v>145487</v>
      </c>
      <c r="J34" s="50">
        <f>SUM(Jan:Dez!$J$34)</f>
        <v>124206.94799999999</v>
      </c>
      <c r="K34" s="50">
        <f>SUM(Jan:Dez!$K$34)</f>
        <v>124208.44999999998</v>
      </c>
      <c r="L34" s="50">
        <f>SUM(Jan:Dez!$L$34)</f>
        <v>83620.184000000008</v>
      </c>
      <c r="M34" s="50">
        <f>IF(ISTEXT(Dez!$M$9),"…",SUM(Jan:Dez!$M$34))</f>
        <v>103949.57399999999</v>
      </c>
    </row>
    <row r="35" spans="2:13" s="20" customFormat="1" ht="16.5" customHeight="1" x14ac:dyDescent="0.25">
      <c r="B35" s="45" t="s">
        <v>79</v>
      </c>
      <c r="C35" s="17"/>
      <c r="D35" s="17" t="s">
        <v>37</v>
      </c>
      <c r="E35" s="33">
        <f>SUM(Jan:Dez!$E$35)</f>
        <v>108692</v>
      </c>
      <c r="F35" s="33">
        <f>SUM(Jan:Dez!$F$35)</f>
        <v>121300</v>
      </c>
      <c r="G35" s="33">
        <f>SUM(Jan:Dez!$G$35)</f>
        <v>119348</v>
      </c>
      <c r="H35" s="33">
        <f>SUM(Jan:Dez!$H$35)</f>
        <v>97259</v>
      </c>
      <c r="I35" s="33">
        <f>SUM(Jan:Dez!$I$35)</f>
        <v>142156</v>
      </c>
      <c r="J35" s="33">
        <f>SUM(Jan:Dez!$J$35)</f>
        <v>77914.696000000011</v>
      </c>
      <c r="K35" s="33">
        <f>SUM(Jan:Dez!$K$35)</f>
        <v>73330.903999999995</v>
      </c>
      <c r="L35" s="33">
        <f>SUM(Jan:Dez!$L$35)</f>
        <v>64032.000999999989</v>
      </c>
      <c r="M35" s="33">
        <f>IF(ISTEXT(Dez!$M$9),"…",SUM(Jan:Dez!$M$35))</f>
        <v>73102.592000000004</v>
      </c>
    </row>
    <row r="36" spans="2:13" s="20" customFormat="1" ht="22.5" customHeight="1" x14ac:dyDescent="0.25">
      <c r="B36" s="45" t="s">
        <v>80</v>
      </c>
      <c r="C36" s="17"/>
      <c r="D36" s="17" t="s">
        <v>42</v>
      </c>
      <c r="E36" s="33">
        <f>SUM(Jan:Dez!$E$36)</f>
        <v>4596</v>
      </c>
      <c r="F36" s="33">
        <f>SUM(Jan:Dez!$F$36)</f>
        <v>2539</v>
      </c>
      <c r="G36" s="33">
        <f>SUM(Jan:Dez!$G$36)</f>
        <v>1302</v>
      </c>
      <c r="H36" s="33">
        <f>SUM(Jan:Dez!$H$36)</f>
        <v>4020</v>
      </c>
      <c r="I36" s="33">
        <f>SUM(Jan:Dez!$I$36)</f>
        <v>1266</v>
      </c>
      <c r="J36" s="33">
        <f>SUM(Jan:Dez!$J$36)</f>
        <v>45413.29</v>
      </c>
      <c r="K36" s="33">
        <f>SUM(Jan:Dez!$K$36)</f>
        <v>49061.849000000002</v>
      </c>
      <c r="L36" s="33">
        <f>SUM(Jan:Dez!$L$36)</f>
        <v>32223.14</v>
      </c>
      <c r="M36" s="33">
        <f>IF(ISTEXT(Dez!$M$9),"…",SUM(Jan:Dez!$M$36))</f>
        <v>45885.337000000007</v>
      </c>
    </row>
    <row r="37" spans="2:13" s="49" customFormat="1" ht="16.5" customHeight="1" x14ac:dyDescent="0.25">
      <c r="B37" s="74" t="s">
        <v>104</v>
      </c>
      <c r="C37" s="75"/>
      <c r="D37" s="75"/>
      <c r="E37" s="50">
        <f>SUM(Jan:Dez!$E$37)</f>
        <v>199129</v>
      </c>
      <c r="F37" s="50">
        <f>SUM(Jan:Dez!$F$37)</f>
        <v>201327</v>
      </c>
      <c r="G37" s="50">
        <f>SUM(Jan:Dez!$G$37)</f>
        <v>184895</v>
      </c>
      <c r="H37" s="50">
        <f>SUM(Jan:Dez!$H$37)</f>
        <v>150995</v>
      </c>
      <c r="I37" s="50">
        <f>SUM(Jan:Dez!$I$37)</f>
        <v>258530</v>
      </c>
      <c r="J37" s="50">
        <f>SUM(Jan:Dez!$J$37)</f>
        <v>150259.77099999998</v>
      </c>
      <c r="K37" s="50">
        <f>SUM(Jan:Dez!$K$37)</f>
        <v>135019.212</v>
      </c>
      <c r="L37" s="50">
        <f>SUM(Jan:Dez!$L$37)</f>
        <v>153727.402</v>
      </c>
      <c r="M37" s="50">
        <f>IF(ISTEXT(Dez!$M$9),"…",SUM(Jan:Dez!$M$37))</f>
        <v>144543.28100000002</v>
      </c>
    </row>
    <row r="38" spans="2:13" s="20" customFormat="1" ht="22.5" customHeight="1" x14ac:dyDescent="0.25">
      <c r="B38" s="45" t="s">
        <v>81</v>
      </c>
      <c r="C38" s="17"/>
      <c r="D38" s="17" t="s">
        <v>96</v>
      </c>
      <c r="E38" s="33">
        <f>SUM(Jan:Dez!$E$38)</f>
        <v>122417</v>
      </c>
      <c r="F38" s="33">
        <f>SUM(Jan:Dez!$F$38)</f>
        <v>140240</v>
      </c>
      <c r="G38" s="33">
        <f>SUM(Jan:Dez!$G$38)</f>
        <v>128091</v>
      </c>
      <c r="H38" s="33">
        <f>SUM(Jan:Dez!$H$38)</f>
        <v>109972</v>
      </c>
      <c r="I38" s="33">
        <f>SUM(Jan:Dez!$I$38)</f>
        <v>200953</v>
      </c>
      <c r="J38" s="33">
        <f>SUM(Jan:Dez!$J$38)</f>
        <v>106609.84499999999</v>
      </c>
      <c r="K38" s="33">
        <f>SUM(Jan:Dez!$K$38)</f>
        <v>106355.212</v>
      </c>
      <c r="L38" s="33">
        <f>SUM(Jan:Dez!$L$38)</f>
        <v>117556.53000000003</v>
      </c>
      <c r="M38" s="33">
        <f>IF(ISTEXT(Dez!$M$9),"…",SUM(Jan:Dez!$M$38))</f>
        <v>114951.94399999999</v>
      </c>
    </row>
    <row r="39" spans="2:13" s="49" customFormat="1" ht="16.5" customHeight="1" x14ac:dyDescent="0.25">
      <c r="B39" s="74" t="s">
        <v>108</v>
      </c>
      <c r="C39" s="75"/>
      <c r="D39" s="75"/>
      <c r="E39" s="50">
        <f>SUM(Jan:Dez!$E$39)</f>
        <v>221185</v>
      </c>
      <c r="F39" s="50">
        <f>SUM(Jan:Dez!$F$39)</f>
        <v>223873</v>
      </c>
      <c r="G39" s="50">
        <f>SUM(Jan:Dez!$G$39)</f>
        <v>248005</v>
      </c>
      <c r="H39" s="50">
        <f>SUM(Jan:Dez!$H$39)</f>
        <v>240329</v>
      </c>
      <c r="I39" s="50">
        <f>SUM(Jan:Dez!$I$39)</f>
        <v>243774</v>
      </c>
      <c r="J39" s="50">
        <f>SUM(Jan:Dez!$J$39)</f>
        <v>236581.30900000001</v>
      </c>
      <c r="K39" s="50">
        <f>SUM(Jan:Dez!$K$39)</f>
        <v>267109.69799999997</v>
      </c>
      <c r="L39" s="50">
        <f>SUM(Jan:Dez!$L$39)</f>
        <v>296452.65500000003</v>
      </c>
      <c r="M39" s="50">
        <f>IF(ISTEXT(Dez!$M$9),"…",SUM(Jan:Dez!$M$39))</f>
        <v>230928.269</v>
      </c>
    </row>
    <row r="40" spans="2:13" s="20" customFormat="1" ht="16.5" customHeight="1" x14ac:dyDescent="0.25">
      <c r="B40" s="45" t="s">
        <v>82</v>
      </c>
      <c r="C40" s="17"/>
      <c r="D40" s="17" t="s">
        <v>45</v>
      </c>
      <c r="E40" s="33">
        <f>SUM(Jan:Dez!$E$40)</f>
        <v>19258</v>
      </c>
      <c r="F40" s="33">
        <f>SUM(Jan:Dez!$F$40)</f>
        <v>11634</v>
      </c>
      <c r="G40" s="33">
        <f>SUM(Jan:Dez!$G$40)</f>
        <v>11505</v>
      </c>
      <c r="H40" s="33">
        <f>SUM(Jan:Dez!$H$40)</f>
        <v>13673</v>
      </c>
      <c r="I40" s="33">
        <f>SUM(Jan:Dez!$I$40)</f>
        <v>13638</v>
      </c>
      <c r="J40" s="33">
        <f>SUM(Jan:Dez!$J$40)</f>
        <v>18851.742000000002</v>
      </c>
      <c r="K40" s="33">
        <f>SUM(Jan:Dez!$K$40)</f>
        <v>29782.84</v>
      </c>
      <c r="L40" s="33">
        <f>SUM(Jan:Dez!$L$40)</f>
        <v>17777.738999999998</v>
      </c>
      <c r="M40" s="33">
        <f>IF(ISTEXT(Dez!$M$9),"…",SUM(Jan:Dez!$M$40))</f>
        <v>16181.579000000002</v>
      </c>
    </row>
    <row r="41" spans="2:13" s="20" customFormat="1" ht="16.5" customHeight="1" x14ac:dyDescent="0.25">
      <c r="B41" s="45" t="s">
        <v>83</v>
      </c>
      <c r="C41" s="17"/>
      <c r="D41" s="17" t="s">
        <v>46</v>
      </c>
      <c r="E41" s="33">
        <f>SUM(Jan:Dez!$E$41)</f>
        <v>24724</v>
      </c>
      <c r="F41" s="33">
        <f>SUM(Jan:Dez!$F$41)</f>
        <v>25173</v>
      </c>
      <c r="G41" s="33">
        <f>SUM(Jan:Dez!$G$41)</f>
        <v>32999</v>
      </c>
      <c r="H41" s="33">
        <f>SUM(Jan:Dez!$H$41)</f>
        <v>29787</v>
      </c>
      <c r="I41" s="33">
        <f>SUM(Jan:Dez!$I$41)</f>
        <v>42057</v>
      </c>
      <c r="J41" s="33">
        <f>SUM(Jan:Dez!$J$41)</f>
        <v>35224.190999999999</v>
      </c>
      <c r="K41" s="33">
        <f>SUM(Jan:Dez!$K$41)</f>
        <v>29660.332000000006</v>
      </c>
      <c r="L41" s="33">
        <f>SUM(Jan:Dez!$L$41)</f>
        <v>43271.478999999992</v>
      </c>
      <c r="M41" s="33">
        <f>IF(ISTEXT(Dez!$M$9),"…",SUM(Jan:Dez!$M$41))</f>
        <v>14097.120999999999</v>
      </c>
    </row>
    <row r="42" spans="2:13" s="34" customFormat="1" ht="22.5" customHeight="1" x14ac:dyDescent="0.25">
      <c r="B42" s="45" t="s">
        <v>84</v>
      </c>
      <c r="C42" s="17"/>
      <c r="D42" s="17" t="s">
        <v>34</v>
      </c>
      <c r="E42" s="33">
        <f>SUM(Jan:Dez!$E$42)</f>
        <v>108188</v>
      </c>
      <c r="F42" s="33">
        <f>SUM(Jan:Dez!$F$42)</f>
        <v>113671</v>
      </c>
      <c r="G42" s="33">
        <f>SUM(Jan:Dez!$G$42)</f>
        <v>125622</v>
      </c>
      <c r="H42" s="33">
        <f>SUM(Jan:Dez!$H$42)</f>
        <v>122531</v>
      </c>
      <c r="I42" s="33">
        <f>SUM(Jan:Dez!$I$42)</f>
        <v>125508</v>
      </c>
      <c r="J42" s="33">
        <f>SUM(Jan:Dez!$J$42)</f>
        <v>124700.876</v>
      </c>
      <c r="K42" s="33">
        <f>SUM(Jan:Dez!$K$42)</f>
        <v>138623.402</v>
      </c>
      <c r="L42" s="33">
        <f>SUM(Jan:Dez!$L$42)</f>
        <v>136082.304</v>
      </c>
      <c r="M42" s="33">
        <f>IF(ISTEXT(Dez!$M$9),"…",SUM(Jan:Dez!$M$42))</f>
        <v>115921.649</v>
      </c>
    </row>
    <row r="43" spans="2:13" s="56" customFormat="1" ht="22.5" customHeight="1" x14ac:dyDescent="0.25">
      <c r="B43" s="76" t="s">
        <v>127</v>
      </c>
      <c r="C43" s="76"/>
      <c r="D43" s="76"/>
      <c r="E43" s="55">
        <f>SUM(Jan:Dez!$E$43)</f>
        <v>363274</v>
      </c>
      <c r="F43" s="55">
        <f>SUM(Jan:Dez!$F$43)</f>
        <v>392715</v>
      </c>
      <c r="G43" s="55">
        <f>SUM(Jan:Dez!$G$43)</f>
        <v>392194</v>
      </c>
      <c r="H43" s="55">
        <f>SUM(Jan:Dez!$H$43)</f>
        <v>345007</v>
      </c>
      <c r="I43" s="55">
        <f>SUM(Jan:Dez!$I$43)</f>
        <v>443805</v>
      </c>
      <c r="J43" s="55">
        <f>SUM(Jan:Dez!$J$43)</f>
        <v>345932.92600000039</v>
      </c>
      <c r="K43" s="55">
        <f>SUM(Jan:Dez!$K$43)</f>
        <v>281038.80499999993</v>
      </c>
      <c r="L43" s="55">
        <f>SUM(Jan:Dez!$L$43)</f>
        <v>360687.15500000049</v>
      </c>
      <c r="M43" s="55">
        <f>IF(ISTEXT(Dez!$M$9),"…",SUM(Jan:Dez!$M$43))</f>
        <v>564680.0199999999</v>
      </c>
    </row>
    <row r="44" spans="2:13" s="10" customFormat="1" ht="22.5" customHeight="1" x14ac:dyDescent="0.25">
      <c r="B44" s="13" t="s">
        <v>98</v>
      </c>
      <c r="C44" s="13"/>
      <c r="E44" s="39">
        <f>SUM(Jan:Dez!$E$44)</f>
        <v>1039254</v>
      </c>
      <c r="F44" s="39">
        <f>SUM(Jan:Dez!$F$44)</f>
        <v>1033685</v>
      </c>
      <c r="G44" s="39">
        <f>SUM(Jan:Dez!$G$44)</f>
        <v>1061023</v>
      </c>
      <c r="H44" s="39">
        <f>SUM(Jan:Dez!$H$44)</f>
        <v>929536</v>
      </c>
      <c r="I44" s="39">
        <f>SUM(Jan:Dez!$I$44)</f>
        <v>1011175</v>
      </c>
      <c r="J44" s="39">
        <f>SUM(Jan:Dez!$J$44)</f>
        <v>846580.1540000001</v>
      </c>
      <c r="K44" s="39">
        <f>SUM(Jan:Dez!$K$44)</f>
        <v>922635.17499999993</v>
      </c>
      <c r="L44" s="39">
        <f>SUM(Jan:Dez!$L$44)</f>
        <v>874955.69799999986</v>
      </c>
      <c r="M44" s="39">
        <f>IF(ISTEXT(Dez!$M$9),"…",SUM(Jan:Dez!$M$44))</f>
        <v>811256.91899999999</v>
      </c>
    </row>
    <row r="45" spans="2:13" s="49" customFormat="1" ht="16.5" customHeight="1" x14ac:dyDescent="0.25">
      <c r="B45" s="74" t="s">
        <v>99</v>
      </c>
      <c r="C45" s="75"/>
      <c r="D45" s="75"/>
      <c r="E45" s="50">
        <f>SUM(Jan:Dez!$E$45)</f>
        <v>32585</v>
      </c>
      <c r="F45" s="50">
        <f>SUM(Jan:Dez!$F$45)</f>
        <v>36304</v>
      </c>
      <c r="G45" s="50">
        <f>SUM(Jan:Dez!$G$45)</f>
        <v>50012</v>
      </c>
      <c r="H45" s="50">
        <f>SUM(Jan:Dez!$H$45)</f>
        <v>44707</v>
      </c>
      <c r="I45" s="50">
        <f>SUM(Jan:Dez!$I$45)</f>
        <v>51136</v>
      </c>
      <c r="J45" s="50">
        <f>SUM(Jan:Dez!$J$45)</f>
        <v>34003.410000000003</v>
      </c>
      <c r="K45" s="50">
        <f>SUM(Jan:Dez!$K$45)</f>
        <v>34017.432000000001</v>
      </c>
      <c r="L45" s="50">
        <f>SUM(Jan:Dez!$L$45)</f>
        <v>25979.637999999999</v>
      </c>
      <c r="M45" s="50">
        <f>IF(ISTEXT(Dez!$M$9),"…",SUM(Jan:Dez!$M$45))</f>
        <v>17821.310999999998</v>
      </c>
    </row>
    <row r="46" spans="2:13" s="20" customFormat="1" ht="22.5" customHeight="1" x14ac:dyDescent="0.25">
      <c r="B46" s="45" t="s">
        <v>85</v>
      </c>
      <c r="C46" s="17"/>
      <c r="D46" s="17" t="s">
        <v>51</v>
      </c>
      <c r="E46" s="33">
        <f>SUM(Jan:Dez!$E$46)</f>
        <v>25768</v>
      </c>
      <c r="F46" s="33">
        <f>SUM(Jan:Dez!$F$46)</f>
        <v>25260</v>
      </c>
      <c r="G46" s="33">
        <f>SUM(Jan:Dez!$G$46)</f>
        <v>31920</v>
      </c>
      <c r="H46" s="33">
        <f>SUM(Jan:Dez!$H$46)</f>
        <v>38259</v>
      </c>
      <c r="I46" s="33">
        <f>SUM(Jan:Dez!$I$46)</f>
        <v>37047</v>
      </c>
      <c r="J46" s="33">
        <f>SUM(Jan:Dez!$J$46)</f>
        <v>28938.747000000003</v>
      </c>
      <c r="K46" s="33">
        <f>SUM(Jan:Dez!$K$46)</f>
        <v>32940.026000000005</v>
      </c>
      <c r="L46" s="33">
        <f>SUM(Jan:Dez!$L$46)</f>
        <v>24519.089999999997</v>
      </c>
      <c r="M46" s="33">
        <f>IF(ISTEXT(Dez!$M$9),"…",SUM(Jan:Dez!$M$46))</f>
        <v>14323.125999999998</v>
      </c>
    </row>
    <row r="47" spans="2:13" s="49" customFormat="1" ht="16.5" customHeight="1" x14ac:dyDescent="0.25">
      <c r="B47" s="74" t="s">
        <v>100</v>
      </c>
      <c r="C47" s="75"/>
      <c r="D47" s="75"/>
      <c r="E47" s="50">
        <f>SUM(Jan:Dez!$E$47)</f>
        <v>62097</v>
      </c>
      <c r="F47" s="50">
        <f>SUM(Jan:Dez!$F$47)</f>
        <v>89767</v>
      </c>
      <c r="G47" s="50">
        <f>SUM(Jan:Dez!$G$47)</f>
        <v>90733</v>
      </c>
      <c r="H47" s="50">
        <f>SUM(Jan:Dez!$H$47)</f>
        <v>74179</v>
      </c>
      <c r="I47" s="50">
        <f>SUM(Jan:Dez!$I$47)</f>
        <v>72088</v>
      </c>
      <c r="J47" s="50">
        <f>SUM(Jan:Dez!$J$47)</f>
        <v>85570.967999999993</v>
      </c>
      <c r="K47" s="50">
        <f>SUM(Jan:Dez!$K$47)</f>
        <v>88425.34199999999</v>
      </c>
      <c r="L47" s="50">
        <f>SUM(Jan:Dez!$L$47)</f>
        <v>100738.14300000001</v>
      </c>
      <c r="M47" s="50">
        <f>IF(ISTEXT(Dez!$M$9),"…",SUM(Jan:Dez!$M$47))</f>
        <v>81280.661000000007</v>
      </c>
    </row>
    <row r="48" spans="2:13" s="20" customFormat="1" ht="16.5" customHeight="1" x14ac:dyDescent="0.25">
      <c r="B48" s="44" t="s">
        <v>67</v>
      </c>
      <c r="C48" s="17"/>
      <c r="D48" s="17" t="s">
        <v>47</v>
      </c>
      <c r="E48" s="33">
        <f>SUM(Jan:Dez!$E$48)</f>
        <v>7365</v>
      </c>
      <c r="F48" s="33">
        <f>SUM(Jan:Dez!$F$48)</f>
        <v>5920</v>
      </c>
      <c r="G48" s="33">
        <f>SUM(Jan:Dez!$G$48)</f>
        <v>9293</v>
      </c>
      <c r="H48" s="33">
        <f>SUM(Jan:Dez!$H$48)</f>
        <v>13840</v>
      </c>
      <c r="I48" s="33">
        <f>SUM(Jan:Dez!$I$48)</f>
        <v>12373</v>
      </c>
      <c r="J48" s="33">
        <f>SUM(Jan:Dez!$J$48)</f>
        <v>24210.271000000001</v>
      </c>
      <c r="K48" s="33">
        <f>SUM(Jan:Dez!$K$48)</f>
        <v>19109.781000000003</v>
      </c>
      <c r="L48" s="33">
        <f>SUM(Jan:Dez!$L$48)</f>
        <v>29524.324000000004</v>
      </c>
      <c r="M48" s="33">
        <f>IF(ISTEXT(Dez!$M$9),"…",SUM(Jan:Dez!$M$48))</f>
        <v>20608.114000000005</v>
      </c>
    </row>
    <row r="49" spans="2:13" s="20" customFormat="1" ht="16.5" customHeight="1" x14ac:dyDescent="0.25">
      <c r="B49" s="44" t="s">
        <v>86</v>
      </c>
      <c r="C49" s="17"/>
      <c r="D49" s="17" t="s">
        <v>56</v>
      </c>
      <c r="E49" s="33">
        <f>SUM(Jan:Dez!$E$49)</f>
        <v>9321</v>
      </c>
      <c r="F49" s="33">
        <f>SUM(Jan:Dez!$F$49)</f>
        <v>11068</v>
      </c>
      <c r="G49" s="33">
        <f>SUM(Jan:Dez!$G$49)</f>
        <v>16204</v>
      </c>
      <c r="H49" s="33">
        <f>SUM(Jan:Dez!$H$49)</f>
        <v>10020</v>
      </c>
      <c r="I49" s="33">
        <f>SUM(Jan:Dez!$I$49)</f>
        <v>12127</v>
      </c>
      <c r="J49" s="33">
        <f>SUM(Jan:Dez!$J$49)</f>
        <v>11017.335999999999</v>
      </c>
      <c r="K49" s="33">
        <f>SUM(Jan:Dez!$K$49)</f>
        <v>11448.299000000001</v>
      </c>
      <c r="L49" s="33">
        <f>SUM(Jan:Dez!$L$49)</f>
        <v>12673.433000000001</v>
      </c>
      <c r="M49" s="33">
        <f>IF(ISTEXT(Dez!$M$9),"…",SUM(Jan:Dez!$M$49))</f>
        <v>21991.038</v>
      </c>
    </row>
    <row r="50" spans="2:13" s="20" customFormat="1" ht="16.5" customHeight="1" x14ac:dyDescent="0.25">
      <c r="B50" s="44" t="s">
        <v>87</v>
      </c>
      <c r="C50" s="17"/>
      <c r="D50" s="17" t="s">
        <v>54</v>
      </c>
      <c r="E50" s="33">
        <f>SUM(Jan:Dez!$E$50)</f>
        <v>10018</v>
      </c>
      <c r="F50" s="33">
        <f>SUM(Jan:Dez!$F$50)</f>
        <v>10007</v>
      </c>
      <c r="G50" s="33">
        <f>SUM(Jan:Dez!$G$50)</f>
        <v>14091</v>
      </c>
      <c r="H50" s="33">
        <f>SUM(Jan:Dez!$H$50)</f>
        <v>8075</v>
      </c>
      <c r="I50" s="33">
        <f>SUM(Jan:Dez!$I$50)</f>
        <v>7988</v>
      </c>
      <c r="J50" s="33">
        <f>SUM(Jan:Dez!$J$50)</f>
        <v>6862.848</v>
      </c>
      <c r="K50" s="33">
        <f>SUM(Jan:Dez!$K$50)</f>
        <v>16548.376</v>
      </c>
      <c r="L50" s="33">
        <f>SUM(Jan:Dez!$L$50)</f>
        <v>10881.598</v>
      </c>
      <c r="M50" s="33">
        <f>IF(ISTEXT(Dez!$M$9),"…",SUM(Jan:Dez!$M$50))</f>
        <v>3537.415</v>
      </c>
    </row>
    <row r="51" spans="2:13" s="20" customFormat="1" ht="22.5" customHeight="1" x14ac:dyDescent="0.25">
      <c r="B51" s="44" t="s">
        <v>88</v>
      </c>
      <c r="C51" s="17"/>
      <c r="D51" s="17" t="s">
        <v>52</v>
      </c>
      <c r="E51" s="33">
        <f>SUM(Jan:Dez!$E$51)</f>
        <v>19639</v>
      </c>
      <c r="F51" s="33">
        <f>SUM(Jan:Dez!$F$51)</f>
        <v>29844</v>
      </c>
      <c r="G51" s="33">
        <f>SUM(Jan:Dez!$G$51)</f>
        <v>27179</v>
      </c>
      <c r="H51" s="33">
        <f>SUM(Jan:Dez!$H$51)</f>
        <v>28243</v>
      </c>
      <c r="I51" s="33">
        <f>SUM(Jan:Dez!$I$51)</f>
        <v>23789</v>
      </c>
      <c r="J51" s="33">
        <f>SUM(Jan:Dez!$J$51)</f>
        <v>20984.534</v>
      </c>
      <c r="K51" s="33">
        <f>SUM(Jan:Dez!$K$51)</f>
        <v>20706.554999999997</v>
      </c>
      <c r="L51" s="33">
        <f>SUM(Jan:Dez!$L$51)</f>
        <v>18472.978999999999</v>
      </c>
      <c r="M51" s="33">
        <f>IF(ISTEXT(Dez!$M$9),"…",SUM(Jan:Dez!$M$51))</f>
        <v>18834.942999999999</v>
      </c>
    </row>
    <row r="52" spans="2:13" s="49" customFormat="1" ht="22.5" customHeight="1" x14ac:dyDescent="0.25">
      <c r="B52" s="74" t="s">
        <v>111</v>
      </c>
      <c r="C52" s="75"/>
      <c r="D52" s="75"/>
      <c r="E52" s="50">
        <f>SUM(Jan:Dez!$E$52)</f>
        <v>22</v>
      </c>
      <c r="F52" s="50">
        <f>SUM(Jan:Dez!$F$52)</f>
        <v>0</v>
      </c>
      <c r="G52" s="50">
        <f>SUM(Jan:Dez!$G$52)</f>
        <v>0</v>
      </c>
      <c r="H52" s="50">
        <f>SUM(Jan:Dez!$H$52)</f>
        <v>0</v>
      </c>
      <c r="I52" s="50">
        <f>SUM(Jan:Dez!$I$52)</f>
        <v>0</v>
      </c>
      <c r="J52" s="50">
        <f>SUM(Jan:Dez!$J$52)</f>
        <v>3.036</v>
      </c>
      <c r="K52" s="50">
        <f>SUM(Jan:Dez!$K$52)</f>
        <v>0</v>
      </c>
      <c r="L52" s="50">
        <f>SUM(Jan:Dez!$L$52)</f>
        <v>0</v>
      </c>
      <c r="M52" s="50">
        <f>IF(ISTEXT(Dez!$M$9),"…",SUM(Jan:Dez!$M$52))</f>
        <v>0</v>
      </c>
    </row>
    <row r="53" spans="2:13" s="49" customFormat="1" ht="16.5" customHeight="1" x14ac:dyDescent="0.25">
      <c r="B53" s="74" t="s">
        <v>101</v>
      </c>
      <c r="C53" s="75"/>
      <c r="D53" s="75"/>
      <c r="E53" s="50">
        <f>SUM(Jan:Dez!$E$53)</f>
        <v>281117</v>
      </c>
      <c r="F53" s="50">
        <f>SUM(Jan:Dez!$F$53)</f>
        <v>211000</v>
      </c>
      <c r="G53" s="50">
        <f>SUM(Jan:Dez!$G$53)</f>
        <v>160235</v>
      </c>
      <c r="H53" s="50">
        <f>SUM(Jan:Dez!$H$53)</f>
        <v>65168</v>
      </c>
      <c r="I53" s="50">
        <f>SUM(Jan:Dez!$I$53)</f>
        <v>59017</v>
      </c>
      <c r="J53" s="50">
        <f>SUM(Jan:Dez!$J$53)</f>
        <v>22606.581000000002</v>
      </c>
      <c r="K53" s="50">
        <f>SUM(Jan:Dez!$K$53)</f>
        <v>34993.667999999991</v>
      </c>
      <c r="L53" s="50">
        <f>SUM(Jan:Dez!$L$53)</f>
        <v>53964.558000000005</v>
      </c>
      <c r="M53" s="50">
        <f>IF(ISTEXT(Dez!$M$9),"…",SUM(Jan:Dez!$M$53))</f>
        <v>42607.536</v>
      </c>
    </row>
    <row r="54" spans="2:13" s="20" customFormat="1" ht="22.5" customHeight="1" x14ac:dyDescent="0.25">
      <c r="B54" s="45" t="s">
        <v>70</v>
      </c>
      <c r="C54" s="17"/>
      <c r="D54" s="17" t="s">
        <v>32</v>
      </c>
      <c r="E54" s="33">
        <f>SUM(Jan:Dez!$E$54)</f>
        <v>0</v>
      </c>
      <c r="F54" s="33">
        <f>SUM(Jan:Dez!$F$54)</f>
        <v>0</v>
      </c>
      <c r="G54" s="33">
        <f>SUM(Jan:Dez!$G$54)</f>
        <v>22</v>
      </c>
      <c r="H54" s="33">
        <f>SUM(Jan:Dez!$H$54)</f>
        <v>0</v>
      </c>
      <c r="I54" s="33">
        <f>SUM(Jan:Dez!$I$54)</f>
        <v>0</v>
      </c>
      <c r="J54" s="33">
        <f>SUM(Jan:Dez!$J$54)</f>
        <v>4062.8760000000002</v>
      </c>
      <c r="K54" s="33">
        <f>SUM(Jan:Dez!$K$54)</f>
        <v>25309.761000000002</v>
      </c>
      <c r="L54" s="33">
        <f>SUM(Jan:Dez!$L$54)</f>
        <v>32009.132000000001</v>
      </c>
      <c r="M54" s="33">
        <f>IF(ISTEXT(Dez!$M$9),"…",SUM(Jan:Dez!$M$54))</f>
        <v>20248.481999999996</v>
      </c>
    </row>
    <row r="55" spans="2:13" s="49" customFormat="1" ht="16.5" customHeight="1" x14ac:dyDescent="0.25">
      <c r="B55" s="74" t="s">
        <v>107</v>
      </c>
      <c r="C55" s="75"/>
      <c r="D55" s="75"/>
      <c r="E55" s="50">
        <f>SUM(Jan:Dez!$E$55)</f>
        <v>62932</v>
      </c>
      <c r="F55" s="50">
        <f>SUM(Jan:Dez!$F$55)</f>
        <v>75568</v>
      </c>
      <c r="G55" s="50">
        <f>SUM(Jan:Dez!$G$55)</f>
        <v>84248</v>
      </c>
      <c r="H55" s="50">
        <f>SUM(Jan:Dez!$H$55)</f>
        <v>71643</v>
      </c>
      <c r="I55" s="50">
        <f>SUM(Jan:Dez!$I$55)</f>
        <v>121464</v>
      </c>
      <c r="J55" s="50">
        <f>SUM(Jan:Dez!$J$55)</f>
        <v>132373.46400000001</v>
      </c>
      <c r="K55" s="50">
        <f>SUM(Jan:Dez!$K$55)</f>
        <v>88580.282999999996</v>
      </c>
      <c r="L55" s="50">
        <f>SUM(Jan:Dez!$L$55)</f>
        <v>121333.21699999999</v>
      </c>
      <c r="M55" s="50">
        <f>IF(ISTEXT(Dez!$M$9),"…",SUM(Jan:Dez!$M$55))</f>
        <v>144071.80900000001</v>
      </c>
    </row>
    <row r="56" spans="2:13" s="20" customFormat="1" ht="16.5" customHeight="1" x14ac:dyDescent="0.25">
      <c r="B56" s="44" t="s">
        <v>72</v>
      </c>
      <c r="C56" s="17"/>
      <c r="D56" s="17" t="s">
        <v>39</v>
      </c>
      <c r="E56" s="33">
        <f>SUM(Jan:Dez!$E$56)</f>
        <v>53576</v>
      </c>
      <c r="F56" s="33">
        <f>SUM(Jan:Dez!$F$56)</f>
        <v>52525</v>
      </c>
      <c r="G56" s="33">
        <f>SUM(Jan:Dez!$G$56)</f>
        <v>71778</v>
      </c>
      <c r="H56" s="33">
        <f>SUM(Jan:Dez!$H$56)</f>
        <v>60461</v>
      </c>
      <c r="I56" s="33">
        <f>SUM(Jan:Dez!$I$56)</f>
        <v>110830</v>
      </c>
      <c r="J56" s="33">
        <f>SUM(Jan:Dez!$J$56)</f>
        <v>122203.85</v>
      </c>
      <c r="K56" s="33">
        <f>SUM(Jan:Dez!$K$56)</f>
        <v>74871.963000000003</v>
      </c>
      <c r="L56" s="33">
        <f>SUM(Jan:Dez!$L$56)</f>
        <v>94114.188000000009</v>
      </c>
      <c r="M56" s="33">
        <f>IF(ISTEXT(Dez!$M$9),"…",SUM(Jan:Dez!$M$56))</f>
        <v>115035.461</v>
      </c>
    </row>
    <row r="57" spans="2:13" s="20" customFormat="1" ht="22.5" customHeight="1" x14ac:dyDescent="0.25">
      <c r="B57" s="45" t="s">
        <v>89</v>
      </c>
      <c r="C57" s="17"/>
      <c r="D57" s="17" t="s">
        <v>61</v>
      </c>
      <c r="E57" s="33">
        <f>SUM(Jan:Dez!$E$57)</f>
        <v>7873</v>
      </c>
      <c r="F57" s="33">
        <f>SUM(Jan:Dez!$F$57)</f>
        <v>8866</v>
      </c>
      <c r="G57" s="33">
        <f>SUM(Jan:Dez!$G$57)</f>
        <v>9311</v>
      </c>
      <c r="H57" s="33">
        <f>SUM(Jan:Dez!$H$57)</f>
        <v>7965</v>
      </c>
      <c r="I57" s="33">
        <f>SUM(Jan:Dez!$I$57)</f>
        <v>10056</v>
      </c>
      <c r="J57" s="33">
        <f>SUM(Jan:Dez!$J$57)</f>
        <v>9348.36</v>
      </c>
      <c r="K57" s="33">
        <f>SUM(Jan:Dez!$K$57)</f>
        <v>12970.699999999999</v>
      </c>
      <c r="L57" s="33">
        <f>SUM(Jan:Dez!$L$57)</f>
        <v>29644.839000000007</v>
      </c>
      <c r="M57" s="33">
        <f>IF(ISTEXT(Dez!$M$9),"…",SUM(Jan:Dez!$M$57))</f>
        <v>7349.7699999999995</v>
      </c>
    </row>
    <row r="58" spans="2:13" s="49" customFormat="1" ht="16.5" customHeight="1" x14ac:dyDescent="0.25">
      <c r="B58" s="83" t="s">
        <v>129</v>
      </c>
      <c r="C58" s="84"/>
      <c r="D58" s="84"/>
      <c r="E58" s="50">
        <f>SUM(Jan:Dez!$E$58)</f>
        <v>52361</v>
      </c>
      <c r="F58" s="50">
        <f>SUM(Jan:Dez!$F$58)</f>
        <v>41058</v>
      </c>
      <c r="G58" s="50">
        <f>SUM(Jan:Dez!$G$58)</f>
        <v>41952</v>
      </c>
      <c r="H58" s="50">
        <f>SUM(Jan:Dez!$H$58)</f>
        <v>58128</v>
      </c>
      <c r="I58" s="50">
        <f>SUM(Jan:Dez!$I$58)</f>
        <v>31376</v>
      </c>
      <c r="J58" s="50">
        <f>SUM(Jan:Dez!$J$58)</f>
        <v>18990.857</v>
      </c>
      <c r="K58" s="50">
        <f>SUM(Jan:Dez!$K$58)</f>
        <v>59755.419999999991</v>
      </c>
      <c r="L58" s="50">
        <f>SUM(Jan:Dez!$L$58)</f>
        <v>10258.420999999998</v>
      </c>
      <c r="M58" s="50">
        <f>IF(ISTEXT(Dez!$M$9),"…",SUM(Jan:Dez!$M$58))</f>
        <v>10812.167999999998</v>
      </c>
    </row>
    <row r="59" spans="2:13" s="20" customFormat="1" ht="22.5" customHeight="1" x14ac:dyDescent="0.25">
      <c r="B59" s="45" t="s">
        <v>75</v>
      </c>
      <c r="C59" s="17"/>
      <c r="D59" s="17" t="s">
        <v>62</v>
      </c>
      <c r="E59" s="33">
        <f>SUM(Jan:Dez!$E$59)</f>
        <v>720</v>
      </c>
      <c r="F59" s="33">
        <f>SUM(Jan:Dez!$F$59)</f>
        <v>5684</v>
      </c>
      <c r="G59" s="33">
        <f>SUM(Jan:Dez!$G$59)</f>
        <v>303</v>
      </c>
      <c r="H59" s="33">
        <f>SUM(Jan:Dez!$H$59)</f>
        <v>7578</v>
      </c>
      <c r="I59" s="33">
        <f>SUM(Jan:Dez!$I$59)</f>
        <v>3085</v>
      </c>
      <c r="J59" s="33">
        <f>SUM(Jan:Dez!$J$59)</f>
        <v>1666.6650000000002</v>
      </c>
      <c r="K59" s="33">
        <f>SUM(Jan:Dez!$K$59)</f>
        <v>42533.040999999997</v>
      </c>
      <c r="L59" s="33">
        <f>SUM(Jan:Dez!$L$59)</f>
        <v>164.78400000000002</v>
      </c>
      <c r="M59" s="33">
        <f>IF(ISTEXT(Dez!$M$9),"…",SUM(Jan:Dez!$M$59))</f>
        <v>954.72600000000011</v>
      </c>
    </row>
    <row r="60" spans="2:13" s="49" customFormat="1" ht="16.5" customHeight="1" x14ac:dyDescent="0.25">
      <c r="B60" s="74" t="s">
        <v>102</v>
      </c>
      <c r="C60" s="75"/>
      <c r="D60" s="75"/>
      <c r="E60" s="50">
        <f>SUM(Jan:Dez!$E$60)</f>
        <v>177069</v>
      </c>
      <c r="F60" s="50">
        <f>SUM(Jan:Dez!$F$60)</f>
        <v>141256</v>
      </c>
      <c r="G60" s="50">
        <f>SUM(Jan:Dez!$G$60)</f>
        <v>179437</v>
      </c>
      <c r="H60" s="50">
        <f>SUM(Jan:Dez!$H$60)</f>
        <v>242435</v>
      </c>
      <c r="I60" s="50">
        <f>SUM(Jan:Dez!$I$60)</f>
        <v>308284</v>
      </c>
      <c r="J60" s="50">
        <f>SUM(Jan:Dez!$J$60)</f>
        <v>259675.88100000002</v>
      </c>
      <c r="K60" s="50">
        <f>SUM(Jan:Dez!$K$60)</f>
        <v>303285.33100000001</v>
      </c>
      <c r="L60" s="50">
        <f>SUM(Jan:Dez!$L$60)</f>
        <v>242453.986</v>
      </c>
      <c r="M60" s="50">
        <f>IF(ISTEXT(Dez!$M$9),"…",SUM(Jan:Dez!$M$60))</f>
        <v>267641.96999999997</v>
      </c>
    </row>
    <row r="61" spans="2:13" s="20" customFormat="1" ht="16.5" customHeight="1" x14ac:dyDescent="0.25">
      <c r="B61" s="44" t="s">
        <v>78</v>
      </c>
      <c r="C61" s="17"/>
      <c r="D61" s="17" t="s">
        <v>36</v>
      </c>
      <c r="E61" s="33">
        <f>SUM(Jan:Dez!$E$61)</f>
        <v>142062</v>
      </c>
      <c r="F61" s="33">
        <f>SUM(Jan:Dez!$F$61)</f>
        <v>118058</v>
      </c>
      <c r="G61" s="33">
        <f>SUM(Jan:Dez!$G$61)</f>
        <v>124323</v>
      </c>
      <c r="H61" s="33">
        <f>SUM(Jan:Dez!$H$61)</f>
        <v>62559</v>
      </c>
      <c r="I61" s="33">
        <f>SUM(Jan:Dez!$I$61)</f>
        <v>253042</v>
      </c>
      <c r="J61" s="33">
        <f>SUM(Jan:Dez!$J$61)</f>
        <v>238470.01499999998</v>
      </c>
      <c r="K61" s="33">
        <f>SUM(Jan:Dez!$K$61)</f>
        <v>285104.46000000002</v>
      </c>
      <c r="L61" s="33">
        <f>SUM(Jan:Dez!$L$61)</f>
        <v>230004.05300000001</v>
      </c>
      <c r="M61" s="33">
        <f>IF(ISTEXT(Dez!$M$9),"…",SUM(Jan:Dez!$M$61))</f>
        <v>233863.40899999999</v>
      </c>
    </row>
    <row r="62" spans="2:13" s="20" customFormat="1" ht="22.5" customHeight="1" x14ac:dyDescent="0.25">
      <c r="B62" s="45" t="s">
        <v>90</v>
      </c>
      <c r="C62" s="17"/>
      <c r="D62" s="17" t="s">
        <v>53</v>
      </c>
      <c r="E62" s="33">
        <f>SUM(Jan:Dez!$E$62)</f>
        <v>24</v>
      </c>
      <c r="F62" s="33">
        <f>SUM(Jan:Dez!$F$62)</f>
        <v>62</v>
      </c>
      <c r="G62" s="33">
        <f>SUM(Jan:Dez!$G$62)</f>
        <v>52</v>
      </c>
      <c r="H62" s="33">
        <f>SUM(Jan:Dez!$H$62)</f>
        <v>52</v>
      </c>
      <c r="I62" s="33">
        <f>SUM(Jan:Dez!$I$62)</f>
        <v>3597</v>
      </c>
      <c r="J62" s="33">
        <f>SUM(Jan:Dez!$J$62)</f>
        <v>18512.620999999999</v>
      </c>
      <c r="K62" s="33">
        <f>SUM(Jan:Dez!$K$62)</f>
        <v>17560.577000000001</v>
      </c>
      <c r="L62" s="33">
        <f>SUM(Jan:Dez!$L$62)</f>
        <v>1664.153</v>
      </c>
      <c r="M62" s="33">
        <f>IF(ISTEXT(Dez!$M$9),"…",SUM(Jan:Dez!$M$62))</f>
        <v>2530.578</v>
      </c>
    </row>
    <row r="63" spans="2:13" s="49" customFormat="1" ht="23.25" customHeight="1" x14ac:dyDescent="0.25">
      <c r="B63" s="74" t="s">
        <v>103</v>
      </c>
      <c r="C63" s="75"/>
      <c r="D63" s="75"/>
      <c r="E63" s="50">
        <f>SUM(Jan:Dez!$E$63)</f>
        <v>2</v>
      </c>
      <c r="F63" s="50">
        <f>SUM(Jan:Dez!$F$63)</f>
        <v>1311</v>
      </c>
      <c r="G63" s="50">
        <f>SUM(Jan:Dez!$G$63)</f>
        <v>207</v>
      </c>
      <c r="H63" s="50">
        <f>SUM(Jan:Dez!$H$63)</f>
        <v>0</v>
      </c>
      <c r="I63" s="50">
        <f>SUM(Jan:Dez!$I$63)</f>
        <v>43</v>
      </c>
      <c r="J63" s="50">
        <f>SUM(Jan:Dez!$J$63)</f>
        <v>75.88</v>
      </c>
      <c r="K63" s="50">
        <f>SUM(Jan:Dez!$K$63)</f>
        <v>51.06</v>
      </c>
      <c r="L63" s="50">
        <f>SUM(Jan:Dez!$L$63)</f>
        <v>5.45</v>
      </c>
      <c r="M63" s="50">
        <f>IF(ISTEXT(Dez!$M$9),"…",SUM(Jan:Dez!$M$63))</f>
        <v>0</v>
      </c>
    </row>
    <row r="64" spans="2:13" s="49" customFormat="1" ht="16.5" customHeight="1" x14ac:dyDescent="0.25">
      <c r="B64" s="74" t="s">
        <v>104</v>
      </c>
      <c r="C64" s="75"/>
      <c r="D64" s="75"/>
      <c r="E64" s="50">
        <f>SUM(Jan:Dez!$E$64)</f>
        <v>128644</v>
      </c>
      <c r="F64" s="50">
        <f>SUM(Jan:Dez!$F$64)</f>
        <v>144951</v>
      </c>
      <c r="G64" s="50">
        <f>SUM(Jan:Dez!$G$64)</f>
        <v>159551</v>
      </c>
      <c r="H64" s="50">
        <f>SUM(Jan:Dez!$H$64)</f>
        <v>120981</v>
      </c>
      <c r="I64" s="50">
        <f>SUM(Jan:Dez!$I$64)</f>
        <v>125422</v>
      </c>
      <c r="J64" s="50">
        <f>SUM(Jan:Dez!$J$64)</f>
        <v>68885.747000000003</v>
      </c>
      <c r="K64" s="50">
        <f>SUM(Jan:Dez!$K$64)</f>
        <v>54189.858999999997</v>
      </c>
      <c r="L64" s="50">
        <f>SUM(Jan:Dez!$L$64)</f>
        <v>39919.118000000009</v>
      </c>
      <c r="M64" s="50">
        <f>IF(ISTEXT(Dez!$M$9),"…",SUM(Jan:Dez!$M$64))</f>
        <v>38593.217999999993</v>
      </c>
    </row>
    <row r="65" spans="2:13" s="20" customFormat="1" ht="16.5" customHeight="1" x14ac:dyDescent="0.25">
      <c r="B65" s="44" t="s">
        <v>81</v>
      </c>
      <c r="C65" s="17"/>
      <c r="D65" s="17" t="s">
        <v>96</v>
      </c>
      <c r="E65" s="33">
        <f>SUM(Jan:Dez!$E$65)</f>
        <v>12033</v>
      </c>
      <c r="F65" s="33">
        <f>SUM(Jan:Dez!$F$65)</f>
        <v>25207</v>
      </c>
      <c r="G65" s="33">
        <f>SUM(Jan:Dez!$G$65)</f>
        <v>42521</v>
      </c>
      <c r="H65" s="33">
        <f>SUM(Jan:Dez!$H$65)</f>
        <v>16926</v>
      </c>
      <c r="I65" s="33">
        <f>SUM(Jan:Dez!$I$65)</f>
        <v>12384</v>
      </c>
      <c r="J65" s="33">
        <f>SUM(Jan:Dez!$J$65)</f>
        <v>13700.341</v>
      </c>
      <c r="K65" s="33">
        <f>SUM(Jan:Dez!$K$65)</f>
        <v>10744.056</v>
      </c>
      <c r="L65" s="33">
        <f>SUM(Jan:Dez!$L$65)</f>
        <v>10064.819000000001</v>
      </c>
      <c r="M65" s="33">
        <f>IF(ISTEXT(Dez!$M$9),"…",SUM(Jan:Dez!$M$65))</f>
        <v>8854.3940000000002</v>
      </c>
    </row>
    <row r="66" spans="2:13" s="20" customFormat="1" ht="22.5" customHeight="1" x14ac:dyDescent="0.25">
      <c r="B66" s="45" t="s">
        <v>91</v>
      </c>
      <c r="C66" s="17"/>
      <c r="D66" s="17" t="s">
        <v>57</v>
      </c>
      <c r="E66" s="33">
        <f>SUM(Jan:Dez!$E$66)</f>
        <v>20396</v>
      </c>
      <c r="F66" s="33">
        <f>SUM(Jan:Dez!$F$66)</f>
        <v>24745</v>
      </c>
      <c r="G66" s="33">
        <f>SUM(Jan:Dez!$G$66)</f>
        <v>20972</v>
      </c>
      <c r="H66" s="33">
        <f>SUM(Jan:Dez!$H$66)</f>
        <v>17225</v>
      </c>
      <c r="I66" s="33">
        <f>SUM(Jan:Dez!$I$66)</f>
        <v>17369</v>
      </c>
      <c r="J66" s="33">
        <f>SUM(Jan:Dez!$J$66)</f>
        <v>17297.948</v>
      </c>
      <c r="K66" s="33">
        <f>SUM(Jan:Dez!$K$66)</f>
        <v>19081.673000000003</v>
      </c>
      <c r="L66" s="33">
        <f>SUM(Jan:Dez!$L$66)</f>
        <v>9697.0949999999993</v>
      </c>
      <c r="M66" s="33">
        <f>IF(ISTEXT(Dez!$M$9),"…",SUM(Jan:Dez!$M$66))</f>
        <v>11494.445</v>
      </c>
    </row>
    <row r="67" spans="2:13" s="49" customFormat="1" ht="16.5" customHeight="1" x14ac:dyDescent="0.25">
      <c r="B67" s="74" t="s">
        <v>108</v>
      </c>
      <c r="C67" s="75"/>
      <c r="D67" s="75"/>
      <c r="E67" s="50">
        <f>SUM(Jan:Dez!$E$67)</f>
        <v>242425</v>
      </c>
      <c r="F67" s="50">
        <f>SUM(Jan:Dez!$F$67)</f>
        <v>292470</v>
      </c>
      <c r="G67" s="50">
        <f>SUM(Jan:Dez!$G$67)</f>
        <v>294648</v>
      </c>
      <c r="H67" s="50">
        <f>SUM(Jan:Dez!$H$67)</f>
        <v>252295</v>
      </c>
      <c r="I67" s="50">
        <f>SUM(Jan:Dez!$I$67)</f>
        <v>242345</v>
      </c>
      <c r="J67" s="50">
        <f>SUM(Jan:Dez!$J$67)</f>
        <v>224394.33000000002</v>
      </c>
      <c r="K67" s="50">
        <f>SUM(Jan:Dez!$K$67)</f>
        <v>259336.78</v>
      </c>
      <c r="L67" s="50">
        <f>SUM(Jan:Dez!$L$67)</f>
        <v>280303.16699999996</v>
      </c>
      <c r="M67" s="50">
        <f>IF(ISTEXT(Dez!$M$9),"…",SUM(Jan:Dez!$M$67))</f>
        <v>208428.24599999998</v>
      </c>
    </row>
    <row r="68" spans="2:13" s="20" customFormat="1" ht="16.5" customHeight="1" x14ac:dyDescent="0.25">
      <c r="B68" s="44" t="s">
        <v>92</v>
      </c>
      <c r="C68" s="17"/>
      <c r="D68" s="17" t="s">
        <v>55</v>
      </c>
      <c r="E68" s="33">
        <f>SUM(Jan:Dez!$E$68)</f>
        <v>9659</v>
      </c>
      <c r="F68" s="33">
        <f>SUM(Jan:Dez!$F$68)</f>
        <v>10190</v>
      </c>
      <c r="G68" s="33">
        <f>SUM(Jan:Dez!$G$68)</f>
        <v>13675</v>
      </c>
      <c r="H68" s="33">
        <f>SUM(Jan:Dez!$H$68)</f>
        <v>7992</v>
      </c>
      <c r="I68" s="33">
        <f>SUM(Jan:Dez!$I$68)</f>
        <v>9439</v>
      </c>
      <c r="J68" s="33">
        <f>SUM(Jan:Dez!$J$68)</f>
        <v>9752.9950000000008</v>
      </c>
      <c r="K68" s="33">
        <f>SUM(Jan:Dez!$K$68)</f>
        <v>14496.82</v>
      </c>
      <c r="L68" s="33">
        <f>SUM(Jan:Dez!$L$68)</f>
        <v>7811.6159999999991</v>
      </c>
      <c r="M68" s="33">
        <f>IF(ISTEXT(Dez!$M$9),"…",SUM(Jan:Dez!$M$68))</f>
        <v>10461.563</v>
      </c>
    </row>
    <row r="69" spans="2:13" s="20" customFormat="1" ht="16.5" customHeight="1" x14ac:dyDescent="0.25">
      <c r="B69" s="44" t="s">
        <v>93</v>
      </c>
      <c r="C69" s="17"/>
      <c r="D69" s="17" t="s">
        <v>50</v>
      </c>
      <c r="E69" s="33">
        <f>SUM(Jan:Dez!$E$69)</f>
        <v>50623</v>
      </c>
      <c r="F69" s="33">
        <f>SUM(Jan:Dez!$F$69)</f>
        <v>46001</v>
      </c>
      <c r="G69" s="33">
        <f>SUM(Jan:Dez!$G$69)</f>
        <v>45882</v>
      </c>
      <c r="H69" s="33">
        <f>SUM(Jan:Dez!$H$69)</f>
        <v>38107</v>
      </c>
      <c r="I69" s="33">
        <f>SUM(Jan:Dez!$I$69)</f>
        <v>41436</v>
      </c>
      <c r="J69" s="33">
        <f>SUM(Jan:Dez!$J$69)</f>
        <v>32465.624000000003</v>
      </c>
      <c r="K69" s="33">
        <f>SUM(Jan:Dez!$K$69)</f>
        <v>33579.246999999996</v>
      </c>
      <c r="L69" s="33">
        <f>SUM(Jan:Dez!$L$69)</f>
        <v>39641.573999999993</v>
      </c>
      <c r="M69" s="33">
        <f>IF(ISTEXT(Dez!$M$9),"…",SUM(Jan:Dez!$M$69))</f>
        <v>33265.156999999999</v>
      </c>
    </row>
    <row r="70" spans="2:13" s="20" customFormat="1" ht="16.5" customHeight="1" x14ac:dyDescent="0.25">
      <c r="B70" s="44" t="s">
        <v>94</v>
      </c>
      <c r="C70" s="17"/>
      <c r="D70" s="17" t="s">
        <v>49</v>
      </c>
      <c r="E70" s="33">
        <f>SUM(Jan:Dez!$E$70)</f>
        <v>26287</v>
      </c>
      <c r="F70" s="33">
        <f>SUM(Jan:Dez!$F$70)</f>
        <v>48462</v>
      </c>
      <c r="G70" s="33">
        <f>SUM(Jan:Dez!$G$70)</f>
        <v>38221</v>
      </c>
      <c r="H70" s="33">
        <f>SUM(Jan:Dez!$H$70)</f>
        <v>33947</v>
      </c>
      <c r="I70" s="33">
        <f>SUM(Jan:Dez!$I$70)</f>
        <v>29892</v>
      </c>
      <c r="J70" s="33">
        <f>SUM(Jan:Dez!$J$70)</f>
        <v>27077.786</v>
      </c>
      <c r="K70" s="33">
        <f>SUM(Jan:Dez!$K$70)</f>
        <v>36831.879999999997</v>
      </c>
      <c r="L70" s="33">
        <f>SUM(Jan:Dez!$L$70)</f>
        <v>25967.764999999999</v>
      </c>
      <c r="M70" s="33">
        <f>IF(ISTEXT(Dez!$M$9),"…",SUM(Jan:Dez!$M$70))</f>
        <v>4559.0199999999995</v>
      </c>
    </row>
    <row r="71" spans="2:13" s="20" customFormat="1" ht="16.5" customHeight="1" x14ac:dyDescent="0.25">
      <c r="B71" s="44" t="s">
        <v>83</v>
      </c>
      <c r="C71" s="17"/>
      <c r="D71" s="17" t="s">
        <v>46</v>
      </c>
      <c r="E71" s="33">
        <f>SUM(Jan:Dez!$E$71)</f>
        <v>11858</v>
      </c>
      <c r="F71" s="33">
        <f>SUM(Jan:Dez!$F$71)</f>
        <v>7365</v>
      </c>
      <c r="G71" s="33">
        <f>SUM(Jan:Dez!$G$71)</f>
        <v>15695</v>
      </c>
      <c r="H71" s="33">
        <f>SUM(Jan:Dez!$H$71)</f>
        <v>12572</v>
      </c>
      <c r="I71" s="33">
        <f>SUM(Jan:Dez!$I$71)</f>
        <v>11694</v>
      </c>
      <c r="J71" s="33">
        <f>SUM(Jan:Dez!$J$71)</f>
        <v>8234.2000000000007</v>
      </c>
      <c r="K71" s="33">
        <f>SUM(Jan:Dez!$K$71)</f>
        <v>11039.262000000001</v>
      </c>
      <c r="L71" s="33">
        <f>SUM(Jan:Dez!$L$71)</f>
        <v>10897.273999999999</v>
      </c>
      <c r="M71" s="33">
        <f>IF(ISTEXT(Dez!$M$9),"…",SUM(Jan:Dez!$M$71))</f>
        <v>9500.0720000000001</v>
      </c>
    </row>
    <row r="72" spans="2:13" s="20" customFormat="1" ht="16.5" customHeight="1" x14ac:dyDescent="0.25">
      <c r="B72" s="44" t="s">
        <v>84</v>
      </c>
      <c r="C72" s="17"/>
      <c r="D72" s="17" t="s">
        <v>34</v>
      </c>
      <c r="E72" s="33">
        <f>SUM(Jan:Dez!$E$72)</f>
        <v>102442</v>
      </c>
      <c r="F72" s="33">
        <f>SUM(Jan:Dez!$F$72)</f>
        <v>121032</v>
      </c>
      <c r="G72" s="33">
        <f>SUM(Jan:Dez!$G$72)</f>
        <v>128235</v>
      </c>
      <c r="H72" s="33">
        <f>SUM(Jan:Dez!$H$72)</f>
        <v>114841</v>
      </c>
      <c r="I72" s="33">
        <f>SUM(Jan:Dez!$I$72)</f>
        <v>110450</v>
      </c>
      <c r="J72" s="33">
        <f>SUM(Jan:Dez!$J$72)</f>
        <v>104584.84699999998</v>
      </c>
      <c r="K72" s="33">
        <f>SUM(Jan:Dez!$K$72)</f>
        <v>114638.43099999998</v>
      </c>
      <c r="L72" s="33">
        <f>SUM(Jan:Dez!$L$72)</f>
        <v>116190.56699999998</v>
      </c>
      <c r="M72" s="33">
        <f>IF(ISTEXT(Dez!$M$9),"…",SUM(Jan:Dez!$M$72))</f>
        <v>104292.083</v>
      </c>
    </row>
    <row r="73" spans="2:13" s="34" customFormat="1" ht="22.5" customHeight="1" x14ac:dyDescent="0.25">
      <c r="B73" s="44" t="s">
        <v>95</v>
      </c>
      <c r="C73" s="17"/>
      <c r="D73" s="17" t="s">
        <v>59</v>
      </c>
      <c r="E73" s="33">
        <f>SUM(Jan:Dez!$E$73)</f>
        <v>8650</v>
      </c>
      <c r="F73" s="33">
        <f>SUM(Jan:Dez!$F$73)</f>
        <v>15019</v>
      </c>
      <c r="G73" s="33">
        <f>SUM(Jan:Dez!$G$73)</f>
        <v>12563</v>
      </c>
      <c r="H73" s="33">
        <f>SUM(Jan:Dez!$H$73)</f>
        <v>11356</v>
      </c>
      <c r="I73" s="33">
        <f>SUM(Jan:Dez!$I$73)</f>
        <v>11625</v>
      </c>
      <c r="J73" s="33">
        <f>SUM(Jan:Dez!$J$73)</f>
        <v>10166.159</v>
      </c>
      <c r="K73" s="33">
        <f>SUM(Jan:Dez!$K$73)</f>
        <v>11175.648999999999</v>
      </c>
      <c r="L73" s="33">
        <f>SUM(Jan:Dez!$L$73)</f>
        <v>10617.904999999999</v>
      </c>
      <c r="M73" s="33">
        <f>IF(ISTEXT(Dez!$M$9),"…",SUM(Jan:Dez!$M$73))</f>
        <v>3319.4019999999996</v>
      </c>
    </row>
    <row r="74" spans="2:13" s="56" customFormat="1" ht="22.5" customHeight="1" x14ac:dyDescent="0.25">
      <c r="B74" s="76" t="s">
        <v>127</v>
      </c>
      <c r="C74" s="76"/>
      <c r="D74" s="76"/>
      <c r="E74" s="55">
        <f>SUM(Jan:Dez!$E$74)</f>
        <v>520940</v>
      </c>
      <c r="F74" s="55">
        <f>SUM(Jan:Dez!$F$74)</f>
        <v>468370</v>
      </c>
      <c r="G74" s="55">
        <f>SUM(Jan:Dez!$G$74)</f>
        <v>438783</v>
      </c>
      <c r="H74" s="55">
        <f>SUM(Jan:Dez!$H$74)</f>
        <v>439518</v>
      </c>
      <c r="I74" s="55">
        <f>SUM(Jan:Dez!$I$74)</f>
        <v>292952</v>
      </c>
      <c r="J74" s="55">
        <f>SUM(Jan:Dez!$J$74)</f>
        <v>137022.13099999999</v>
      </c>
      <c r="K74" s="55">
        <f>SUM(Jan:Dez!$K$74)</f>
        <v>111944.61800000005</v>
      </c>
      <c r="L74" s="55">
        <f>SUM(Jan:Dez!$L$74)</f>
        <v>160394.50999999998</v>
      </c>
      <c r="M74" s="55">
        <f>IF(ISTEXT(Dez!$M$9),"…",SUM(Jan:Dez!$M$74))</f>
        <v>166233.72100000002</v>
      </c>
    </row>
    <row r="75" spans="2:13" s="6" customFormat="1" ht="22.5" customHeight="1" x14ac:dyDescent="0.25">
      <c r="B75" s="77" t="s">
        <v>27</v>
      </c>
      <c r="C75" s="77"/>
      <c r="D75" s="78"/>
      <c r="E75" s="35">
        <f>SUM(Jan:Dez!$E$75)</f>
        <v>6333838</v>
      </c>
      <c r="F75" s="35">
        <f>SUM(Jan:Dez!$F$75)</f>
        <v>5896503</v>
      </c>
      <c r="G75" s="35">
        <f>SUM(Jan:Dez!$G$75)</f>
        <v>5790154</v>
      </c>
      <c r="H75" s="35">
        <f>SUM(Jan:Dez!$H$75)</f>
        <v>4697981</v>
      </c>
      <c r="I75" s="35">
        <f>SUM(Jan:Dez!$I$75)</f>
        <v>6065234</v>
      </c>
      <c r="J75" s="35">
        <f>SUM(Jan:Dez!$J$75)</f>
        <v>5126780.3819999993</v>
      </c>
      <c r="K75" s="35">
        <f>SUM(Jan:Dez!$K$75)</f>
        <v>5407266.2479999987</v>
      </c>
      <c r="L75" s="35">
        <f>SUM(Jan:Dez!$L$75)</f>
        <v>4600521.1119999988</v>
      </c>
      <c r="M75" s="35">
        <f>IF(ISTEXT(Dez!$M$9),"…",SUM(Jan:Dez!$M$75))</f>
        <v>4974273.7970000003</v>
      </c>
    </row>
    <row r="76" spans="2:13" s="36" customFormat="1" ht="6.75" customHeight="1" x14ac:dyDescent="0.25"/>
    <row r="77" spans="2:13" s="36" customFormat="1" ht="23.25" customHeight="1" x14ac:dyDescent="0.25">
      <c r="B77" s="79" t="s">
        <v>128</v>
      </c>
      <c r="C77" s="80"/>
      <c r="D77" s="81"/>
      <c r="E77" s="81"/>
      <c r="F77" s="81"/>
      <c r="G77" s="81"/>
      <c r="H77" s="81"/>
      <c r="I77" s="81"/>
      <c r="J77" s="81"/>
      <c r="K77" s="81"/>
      <c r="L77" s="81"/>
      <c r="M77" s="82"/>
    </row>
    <row r="78" spans="2:13" s="31" customFormat="1" ht="6.75" customHeight="1" thickBot="1" x14ac:dyDescent="0.25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</row>
    <row r="79" spans="2:13" s="20" customFormat="1" ht="16.5" customHeight="1" x14ac:dyDescent="0.25">
      <c r="B79" s="17"/>
      <c r="C79" s="17"/>
      <c r="D79" s="17"/>
      <c r="E79" s="33"/>
      <c r="F79" s="33"/>
      <c r="G79" s="33"/>
      <c r="H79" s="33"/>
      <c r="I79" s="33"/>
      <c r="J79" s="33"/>
      <c r="K79" s="33"/>
      <c r="L79" s="33"/>
      <c r="M79" s="33"/>
    </row>
    <row r="80" spans="2:13" s="20" customFormat="1" ht="16.5" customHeight="1" x14ac:dyDescent="0.25">
      <c r="B80" s="17"/>
      <c r="C80" s="17"/>
      <c r="D80" s="17"/>
      <c r="E80" s="33"/>
      <c r="F80" s="33"/>
      <c r="G80" s="33"/>
      <c r="H80" s="33"/>
      <c r="I80" s="33"/>
      <c r="J80" s="33"/>
      <c r="K80" s="33"/>
      <c r="L80" s="33"/>
      <c r="M80" s="33"/>
    </row>
    <row r="81" spans="2:13" s="20" customFormat="1" ht="16.5" customHeight="1" x14ac:dyDescent="0.25">
      <c r="B81" s="17"/>
      <c r="C81" s="17"/>
      <c r="D81" s="17"/>
      <c r="E81" s="33"/>
      <c r="F81" s="33"/>
      <c r="G81" s="33"/>
      <c r="H81" s="33"/>
      <c r="I81" s="33"/>
      <c r="J81" s="33"/>
      <c r="K81" s="33"/>
      <c r="L81" s="33"/>
      <c r="M81" s="33"/>
    </row>
    <row r="82" spans="2:13" s="20" customFormat="1" ht="16.5" customHeight="1" x14ac:dyDescent="0.25">
      <c r="B82" s="17"/>
      <c r="C82" s="17"/>
      <c r="D82" s="17"/>
      <c r="E82" s="33"/>
      <c r="F82" s="33"/>
      <c r="G82" s="33"/>
      <c r="H82" s="33"/>
      <c r="I82" s="33"/>
      <c r="J82" s="33"/>
      <c r="K82" s="33"/>
      <c r="L82" s="33"/>
      <c r="M82" s="33"/>
    </row>
    <row r="83" spans="2:13" s="20" customFormat="1" ht="16.5" customHeight="1" x14ac:dyDescent="0.25">
      <c r="B83" s="17"/>
      <c r="C83" s="17"/>
      <c r="D83" s="17"/>
      <c r="E83" s="33"/>
      <c r="F83" s="33"/>
      <c r="G83" s="33"/>
      <c r="H83" s="33"/>
      <c r="I83" s="33"/>
      <c r="J83" s="33"/>
      <c r="K83" s="33"/>
      <c r="L83" s="33"/>
      <c r="M83" s="33"/>
    </row>
    <row r="84" spans="2:13" s="20" customFormat="1" ht="16.5" customHeight="1" x14ac:dyDescent="0.25">
      <c r="B84" s="17"/>
      <c r="C84" s="17"/>
      <c r="D84" s="17"/>
      <c r="E84" s="33"/>
      <c r="F84" s="33"/>
      <c r="G84" s="33"/>
      <c r="H84" s="33"/>
      <c r="I84" s="33"/>
      <c r="J84" s="33"/>
      <c r="K84" s="33"/>
      <c r="L84" s="33"/>
      <c r="M84" s="33"/>
    </row>
    <row r="85" spans="2:13" s="20" customFormat="1" ht="16.5" customHeight="1" x14ac:dyDescent="0.25">
      <c r="B85" s="17"/>
      <c r="C85" s="17"/>
      <c r="D85" s="17"/>
      <c r="E85" s="33"/>
      <c r="F85" s="33"/>
      <c r="G85" s="33"/>
      <c r="H85" s="33"/>
      <c r="I85" s="33"/>
      <c r="J85" s="33"/>
      <c r="K85" s="33"/>
      <c r="L85" s="33"/>
      <c r="M85" s="33"/>
    </row>
    <row r="86" spans="2:13" s="20" customFormat="1" ht="16.5" customHeight="1" x14ac:dyDescent="0.25">
      <c r="B86" s="17"/>
      <c r="C86" s="17"/>
      <c r="D86" s="17"/>
      <c r="E86" s="33"/>
      <c r="F86" s="33"/>
      <c r="G86" s="33"/>
      <c r="H86" s="33"/>
      <c r="I86" s="33"/>
      <c r="J86" s="33"/>
      <c r="K86" s="33"/>
      <c r="L86" s="33"/>
      <c r="M86" s="33"/>
    </row>
    <row r="87" spans="2:13" s="20" customFormat="1" ht="16.5" customHeight="1" x14ac:dyDescent="0.25">
      <c r="B87" s="17"/>
      <c r="C87" s="17"/>
      <c r="D87" s="17"/>
      <c r="E87" s="33"/>
      <c r="F87" s="33"/>
      <c r="G87" s="33"/>
      <c r="H87" s="33"/>
      <c r="I87" s="33"/>
      <c r="J87" s="33"/>
      <c r="K87" s="33"/>
      <c r="L87" s="33"/>
      <c r="M87" s="33"/>
    </row>
    <row r="88" spans="2:13" s="20" customFormat="1" ht="16.5" customHeight="1" x14ac:dyDescent="0.25">
      <c r="B88" s="17"/>
      <c r="C88" s="17"/>
      <c r="D88" s="17"/>
      <c r="E88" s="33"/>
      <c r="F88" s="33"/>
      <c r="G88" s="33"/>
      <c r="H88" s="33"/>
      <c r="I88" s="33"/>
      <c r="J88" s="33"/>
      <c r="K88" s="33"/>
      <c r="L88" s="33"/>
      <c r="M88" s="33"/>
    </row>
    <row r="89" spans="2:13" s="20" customFormat="1" ht="16.5" customHeight="1" x14ac:dyDescent="0.25">
      <c r="B89" s="17"/>
      <c r="C89" s="17"/>
      <c r="D89" s="17"/>
      <c r="E89" s="33"/>
      <c r="F89" s="33"/>
      <c r="G89" s="33"/>
      <c r="H89" s="33"/>
      <c r="I89" s="33"/>
      <c r="J89" s="33"/>
      <c r="K89" s="33"/>
      <c r="L89" s="33"/>
      <c r="M89" s="33"/>
    </row>
    <row r="90" spans="2:13" s="20" customFormat="1" ht="16.5" customHeight="1" x14ac:dyDescent="0.25">
      <c r="B90" s="17"/>
      <c r="C90" s="17"/>
      <c r="D90" s="17"/>
      <c r="E90" s="33"/>
      <c r="F90" s="33"/>
      <c r="G90" s="33"/>
      <c r="H90" s="33"/>
      <c r="I90" s="33"/>
      <c r="J90" s="33"/>
      <c r="K90" s="33"/>
      <c r="L90" s="33"/>
      <c r="M90" s="33"/>
    </row>
    <row r="91" spans="2:13" s="20" customFormat="1" ht="16.5" customHeight="1" x14ac:dyDescent="0.25">
      <c r="B91" s="17"/>
      <c r="C91" s="17"/>
      <c r="D91" s="17"/>
      <c r="E91" s="33"/>
      <c r="F91" s="33"/>
      <c r="G91" s="33"/>
      <c r="H91" s="33"/>
      <c r="I91" s="33"/>
      <c r="J91" s="33"/>
      <c r="K91" s="33"/>
      <c r="L91" s="33"/>
      <c r="M91" s="33"/>
    </row>
    <row r="92" spans="2:13" s="20" customFormat="1" ht="16.5" customHeight="1" x14ac:dyDescent="0.25">
      <c r="B92" s="17"/>
      <c r="C92" s="17"/>
      <c r="D92" s="17"/>
      <c r="E92" s="33"/>
      <c r="F92" s="33"/>
      <c r="G92" s="33"/>
      <c r="H92" s="33"/>
      <c r="I92" s="33"/>
      <c r="J92" s="33"/>
      <c r="K92" s="33"/>
      <c r="L92" s="33"/>
      <c r="M92" s="33"/>
    </row>
    <row r="93" spans="2:13" s="20" customFormat="1" ht="16.5" customHeight="1" x14ac:dyDescent="0.25">
      <c r="B93" s="17"/>
      <c r="C93" s="17"/>
      <c r="D93" s="17"/>
      <c r="E93" s="33"/>
      <c r="F93" s="33"/>
      <c r="G93" s="33"/>
      <c r="H93" s="33"/>
      <c r="I93" s="33"/>
      <c r="J93" s="33"/>
      <c r="K93" s="33"/>
      <c r="L93" s="33"/>
      <c r="M93" s="33"/>
    </row>
    <row r="94" spans="2:13" s="20" customFormat="1" ht="16.5" customHeight="1" x14ac:dyDescent="0.25">
      <c r="B94" s="17"/>
      <c r="C94" s="17"/>
      <c r="D94" s="17"/>
      <c r="E94" s="33"/>
      <c r="F94" s="33"/>
      <c r="G94" s="33"/>
      <c r="H94" s="33"/>
      <c r="I94" s="33"/>
      <c r="J94" s="33"/>
      <c r="K94" s="33"/>
      <c r="L94" s="33"/>
      <c r="M94" s="33"/>
    </row>
    <row r="95" spans="2:13" s="20" customFormat="1" ht="16.5" customHeight="1" x14ac:dyDescent="0.25">
      <c r="B95" s="17"/>
      <c r="C95" s="17"/>
      <c r="D95" s="17"/>
      <c r="E95" s="33"/>
      <c r="F95" s="33"/>
      <c r="G95" s="33"/>
      <c r="H95" s="33"/>
      <c r="I95" s="33"/>
      <c r="J95" s="33"/>
      <c r="K95" s="33"/>
      <c r="L95" s="33"/>
      <c r="M95" s="33"/>
    </row>
    <row r="96" spans="2:13" s="20" customFormat="1" ht="16.5" customHeight="1" x14ac:dyDescent="0.25">
      <c r="B96" s="17"/>
      <c r="C96" s="17"/>
      <c r="D96" s="17"/>
      <c r="E96" s="33"/>
      <c r="F96" s="33"/>
      <c r="G96" s="33"/>
      <c r="H96" s="33"/>
      <c r="I96" s="33"/>
      <c r="J96" s="33"/>
      <c r="K96" s="33"/>
      <c r="L96" s="33"/>
      <c r="M96" s="33"/>
    </row>
    <row r="97" spans="2:13" s="20" customFormat="1" ht="16.5" customHeight="1" x14ac:dyDescent="0.25">
      <c r="B97" s="17"/>
      <c r="C97" s="17"/>
      <c r="D97" s="17"/>
      <c r="E97" s="33"/>
      <c r="F97" s="33"/>
      <c r="G97" s="33"/>
      <c r="H97" s="33"/>
      <c r="I97" s="33"/>
      <c r="J97" s="33"/>
      <c r="K97" s="33"/>
      <c r="L97" s="33"/>
      <c r="M97" s="33"/>
    </row>
    <row r="98" spans="2:13" s="20" customFormat="1" ht="16.5" customHeight="1" x14ac:dyDescent="0.25">
      <c r="B98" s="17"/>
      <c r="C98" s="17"/>
      <c r="D98" s="17"/>
      <c r="E98" s="33"/>
      <c r="F98" s="33"/>
      <c r="G98" s="33"/>
      <c r="H98" s="33"/>
      <c r="I98" s="33"/>
      <c r="J98" s="33"/>
      <c r="K98" s="33"/>
      <c r="L98" s="33"/>
      <c r="M98" s="33"/>
    </row>
    <row r="99" spans="2:13" s="20" customFormat="1" ht="16.5" customHeight="1" x14ac:dyDescent="0.25">
      <c r="B99" s="17"/>
      <c r="C99" s="17"/>
      <c r="D99" s="17"/>
      <c r="E99" s="33"/>
      <c r="F99" s="33"/>
      <c r="G99" s="33"/>
      <c r="H99" s="33"/>
      <c r="I99" s="33"/>
      <c r="J99" s="33"/>
      <c r="K99" s="33"/>
      <c r="L99" s="33"/>
      <c r="M99" s="33"/>
    </row>
    <row r="100" spans="2:13" s="20" customFormat="1" ht="16.5" customHeight="1" x14ac:dyDescent="0.25">
      <c r="B100" s="17"/>
      <c r="C100" s="17"/>
      <c r="D100" s="17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2:13" s="20" customFormat="1" ht="16.5" customHeight="1" x14ac:dyDescent="0.25">
      <c r="B101" s="17"/>
      <c r="C101" s="17"/>
      <c r="D101" s="17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2:13" s="20" customFormat="1" ht="16.5" customHeight="1" x14ac:dyDescent="0.25">
      <c r="B102" s="17"/>
      <c r="C102" s="17"/>
      <c r="D102" s="17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2:13" s="20" customFormat="1" ht="16.5" customHeight="1" x14ac:dyDescent="0.25">
      <c r="B103" s="17"/>
      <c r="C103" s="17"/>
      <c r="D103" s="17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2:13" s="20" customFormat="1" ht="16.5" customHeight="1" x14ac:dyDescent="0.25">
      <c r="B104" s="17"/>
      <c r="C104" s="17"/>
      <c r="D104" s="17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2:13" s="20" customFormat="1" ht="16.5" customHeight="1" x14ac:dyDescent="0.25">
      <c r="B105" s="17"/>
      <c r="C105" s="17"/>
      <c r="D105" s="17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2:13" s="20" customFormat="1" ht="16.5" customHeight="1" x14ac:dyDescent="0.25">
      <c r="B106" s="17"/>
      <c r="C106" s="17"/>
      <c r="D106" s="17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2:13" s="20" customFormat="1" ht="16.5" customHeight="1" x14ac:dyDescent="0.25">
      <c r="B107" s="17"/>
      <c r="C107" s="17"/>
      <c r="D107" s="17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2:13" s="20" customFormat="1" ht="16.5" customHeight="1" x14ac:dyDescent="0.25">
      <c r="B108" s="17"/>
      <c r="C108" s="17"/>
      <c r="D108" s="17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2:13" s="20" customFormat="1" ht="16.5" customHeight="1" x14ac:dyDescent="0.25">
      <c r="B109" s="17"/>
      <c r="C109" s="17"/>
      <c r="D109" s="17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2:13" s="20" customFormat="1" ht="16.5" customHeight="1" x14ac:dyDescent="0.25">
      <c r="B110" s="17"/>
      <c r="C110" s="17"/>
      <c r="D110" s="17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2:13" s="20" customFormat="1" ht="16.5" customHeight="1" x14ac:dyDescent="0.25">
      <c r="B111" s="17"/>
      <c r="C111" s="17"/>
      <c r="D111" s="17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2:13" s="20" customFormat="1" ht="16.5" customHeight="1" x14ac:dyDescent="0.25">
      <c r="B112" s="17"/>
      <c r="C112" s="17"/>
      <c r="D112" s="17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2:13" s="20" customFormat="1" ht="16.5" customHeight="1" x14ac:dyDescent="0.25">
      <c r="B113" s="17"/>
      <c r="C113" s="17"/>
      <c r="D113" s="17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2:13" s="20" customFormat="1" ht="16.5" customHeight="1" x14ac:dyDescent="0.25">
      <c r="B114" s="17"/>
      <c r="C114" s="17"/>
      <c r="D114" s="17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2:13" s="20" customFormat="1" ht="16.5" customHeight="1" x14ac:dyDescent="0.25">
      <c r="B115" s="17"/>
      <c r="C115" s="17"/>
      <c r="D115" s="17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2:13" s="20" customFormat="1" ht="16.5" customHeight="1" x14ac:dyDescent="0.25">
      <c r="B116" s="17"/>
      <c r="C116" s="17"/>
      <c r="D116" s="17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2:13" s="20" customFormat="1" ht="16.5" customHeight="1" x14ac:dyDescent="0.25">
      <c r="B117" s="17"/>
      <c r="C117" s="17"/>
      <c r="D117" s="17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2:13" s="20" customFormat="1" ht="16.5" customHeight="1" x14ac:dyDescent="0.25">
      <c r="B118" s="17"/>
      <c r="C118" s="17"/>
      <c r="D118" s="17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2:13" s="20" customFormat="1" ht="16.5" customHeight="1" x14ac:dyDescent="0.25">
      <c r="B119" s="17"/>
      <c r="C119" s="17"/>
      <c r="D119" s="17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2:13" s="20" customFormat="1" ht="16.5" customHeight="1" x14ac:dyDescent="0.25">
      <c r="B120" s="17"/>
      <c r="C120" s="17"/>
      <c r="D120" s="17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2:13" s="20" customFormat="1" ht="16.5" customHeight="1" x14ac:dyDescent="0.25">
      <c r="B121" s="17"/>
      <c r="C121" s="17"/>
      <c r="D121" s="17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2:13" s="20" customFormat="1" ht="16.5" customHeight="1" x14ac:dyDescent="0.25">
      <c r="B122" s="17"/>
      <c r="C122" s="17"/>
      <c r="D122" s="17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2:13" s="20" customFormat="1" ht="16.5" customHeight="1" x14ac:dyDescent="0.25">
      <c r="B123" s="17"/>
      <c r="C123" s="17"/>
      <c r="D123" s="17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2:13" s="20" customFormat="1" ht="16.5" customHeight="1" x14ac:dyDescent="0.25">
      <c r="B124" s="17"/>
      <c r="C124" s="17"/>
      <c r="D124" s="17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2:13" s="20" customFormat="1" ht="16.5" customHeight="1" x14ac:dyDescent="0.25">
      <c r="B125" s="17"/>
      <c r="C125" s="17"/>
      <c r="D125" s="17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2:13" s="20" customFormat="1" ht="16.5" customHeight="1" x14ac:dyDescent="0.25">
      <c r="B126" s="17"/>
      <c r="C126" s="17"/>
      <c r="D126" s="17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2:13" s="20" customFormat="1" ht="16.5" customHeight="1" x14ac:dyDescent="0.25">
      <c r="B127" s="17"/>
      <c r="C127" s="17"/>
      <c r="D127" s="17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2:13" s="20" customFormat="1" ht="16.5" customHeight="1" x14ac:dyDescent="0.25">
      <c r="B128" s="17"/>
      <c r="C128" s="17"/>
      <c r="D128" s="17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2:13" s="20" customFormat="1" ht="16.5" customHeight="1" x14ac:dyDescent="0.25">
      <c r="B129" s="17"/>
      <c r="C129" s="17"/>
      <c r="D129" s="17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2:13" s="20" customFormat="1" ht="16.5" customHeight="1" x14ac:dyDescent="0.25">
      <c r="B130" s="17"/>
      <c r="C130" s="17"/>
      <c r="D130" s="17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2:13" s="20" customFormat="1" ht="16.5" customHeight="1" x14ac:dyDescent="0.25">
      <c r="B131" s="17"/>
      <c r="C131" s="17"/>
      <c r="D131" s="17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2:13" s="20" customFormat="1" ht="16.5" customHeight="1" x14ac:dyDescent="0.25">
      <c r="B132" s="17"/>
      <c r="C132" s="17"/>
      <c r="D132" s="17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2:13" s="20" customFormat="1" ht="16.5" customHeight="1" x14ac:dyDescent="0.25">
      <c r="B133" s="17"/>
      <c r="C133" s="17"/>
      <c r="D133" s="17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2:13" s="20" customFormat="1" ht="16.5" customHeight="1" x14ac:dyDescent="0.25">
      <c r="B134" s="17"/>
      <c r="C134" s="17"/>
      <c r="D134" s="17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2:13" s="20" customFormat="1" ht="16.5" customHeight="1" x14ac:dyDescent="0.25">
      <c r="B135" s="17"/>
      <c r="C135" s="17"/>
      <c r="D135" s="17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2:13" s="20" customFormat="1" ht="16.5" customHeight="1" x14ac:dyDescent="0.25">
      <c r="B136" s="17"/>
      <c r="C136" s="17"/>
      <c r="D136" s="17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2:13" s="20" customFormat="1" ht="16.5" customHeight="1" x14ac:dyDescent="0.25">
      <c r="B137" s="17"/>
      <c r="C137" s="17"/>
      <c r="D137" s="17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2:13" s="20" customFormat="1" ht="16.5" customHeight="1" x14ac:dyDescent="0.25">
      <c r="B138" s="17"/>
      <c r="C138" s="17"/>
      <c r="D138" s="17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2:13" s="20" customFormat="1" ht="16.5" customHeight="1" x14ac:dyDescent="0.25">
      <c r="B139" s="17"/>
      <c r="C139" s="17"/>
      <c r="D139" s="17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2:13" s="20" customFormat="1" ht="16.5" customHeight="1" x14ac:dyDescent="0.25">
      <c r="B140" s="17"/>
      <c r="C140" s="17"/>
      <c r="D140" s="17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2:13" s="20" customFormat="1" ht="16.5" customHeight="1" x14ac:dyDescent="0.25">
      <c r="B141" s="17"/>
      <c r="C141" s="17"/>
      <c r="D141" s="17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2:13" s="20" customFormat="1" ht="16.5" customHeight="1" x14ac:dyDescent="0.25">
      <c r="B142" s="17"/>
      <c r="C142" s="17"/>
      <c r="D142" s="17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2:13" s="20" customFormat="1" ht="16.5" customHeight="1" x14ac:dyDescent="0.25">
      <c r="B143" s="17"/>
      <c r="C143" s="17"/>
      <c r="D143" s="17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2:13" s="20" customFormat="1" ht="16.5" customHeight="1" x14ac:dyDescent="0.25">
      <c r="B144" s="17"/>
      <c r="C144" s="17"/>
      <c r="D144" s="17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2:13" s="20" customFormat="1" ht="16.5" customHeight="1" x14ac:dyDescent="0.25">
      <c r="B145" s="17"/>
      <c r="C145" s="17"/>
      <c r="D145" s="17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2:13" s="20" customFormat="1" ht="16.5" customHeight="1" x14ac:dyDescent="0.25">
      <c r="B146" s="17"/>
      <c r="C146" s="17"/>
      <c r="D146" s="17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2:13" s="20" customFormat="1" ht="16.5" customHeight="1" x14ac:dyDescent="0.25">
      <c r="B147" s="17"/>
      <c r="C147" s="17"/>
      <c r="D147" s="17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2:13" s="20" customFormat="1" ht="16.5" customHeight="1" x14ac:dyDescent="0.25">
      <c r="B148" s="17"/>
      <c r="C148" s="17"/>
      <c r="D148" s="17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2:13" s="20" customFormat="1" ht="16.5" customHeight="1" x14ac:dyDescent="0.25">
      <c r="B149" s="17"/>
      <c r="C149" s="17"/>
      <c r="D149" s="17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2:13" s="20" customFormat="1" ht="16.5" customHeight="1" x14ac:dyDescent="0.25">
      <c r="B150" s="17"/>
      <c r="C150" s="17"/>
      <c r="D150" s="17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2:13" s="20" customFormat="1" ht="16.5" customHeight="1" x14ac:dyDescent="0.25">
      <c r="B151" s="17"/>
      <c r="C151" s="17"/>
      <c r="D151" s="17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2:13" s="20" customFormat="1" ht="16.5" customHeight="1" x14ac:dyDescent="0.25">
      <c r="B152" s="17"/>
      <c r="C152" s="17"/>
      <c r="D152" s="17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2:13" s="20" customFormat="1" ht="16.5" customHeight="1" x14ac:dyDescent="0.25">
      <c r="B153" s="17"/>
      <c r="C153" s="17"/>
      <c r="D153" s="17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2:13" s="20" customFormat="1" ht="16.5" customHeight="1" x14ac:dyDescent="0.25">
      <c r="B154" s="17"/>
      <c r="C154" s="17"/>
      <c r="D154" s="17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2:13" s="20" customFormat="1" ht="16.5" customHeight="1" x14ac:dyDescent="0.25">
      <c r="B155" s="17"/>
      <c r="C155" s="17"/>
      <c r="D155" s="17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2:13" s="20" customFormat="1" ht="16.5" customHeight="1" x14ac:dyDescent="0.25">
      <c r="B156" s="17"/>
      <c r="C156" s="17"/>
      <c r="D156" s="17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2:13" s="20" customFormat="1" ht="16.5" customHeight="1" x14ac:dyDescent="0.25">
      <c r="B157" s="17"/>
      <c r="C157" s="17"/>
      <c r="D157" s="17"/>
      <c r="E157" s="33"/>
      <c r="F157" s="33"/>
      <c r="G157" s="33"/>
      <c r="H157" s="33"/>
      <c r="I157" s="33"/>
      <c r="J157" s="33"/>
      <c r="K157" s="33"/>
      <c r="L157" s="33"/>
      <c r="M157" s="33"/>
    </row>
  </sheetData>
  <mergeCells count="28">
    <mergeCell ref="B34:D34"/>
    <mergeCell ref="B1:E1"/>
    <mergeCell ref="B2:E2"/>
    <mergeCell ref="D5:M5"/>
    <mergeCell ref="E6:K6"/>
    <mergeCell ref="B10:D10"/>
    <mergeCell ref="B14:D14"/>
    <mergeCell ref="B19:D19"/>
    <mergeCell ref="B21:D21"/>
    <mergeCell ref="B24:D24"/>
    <mergeCell ref="B26:D26"/>
    <mergeCell ref="B30:D30"/>
    <mergeCell ref="B64:D64"/>
    <mergeCell ref="B37:D37"/>
    <mergeCell ref="B39:D39"/>
    <mergeCell ref="B43:D43"/>
    <mergeCell ref="B45:D45"/>
    <mergeCell ref="B47:D47"/>
    <mergeCell ref="B52:D52"/>
    <mergeCell ref="B53:D53"/>
    <mergeCell ref="B55:D55"/>
    <mergeCell ref="B58:D58"/>
    <mergeCell ref="B60:D60"/>
    <mergeCell ref="B63:D63"/>
    <mergeCell ref="B67:D67"/>
    <mergeCell ref="B74:D74"/>
    <mergeCell ref="B75:D75"/>
    <mergeCell ref="B77:M77"/>
  </mergeCells>
  <pageMargins left="0" right="0.59055118110236227" top="0" bottom="0.59055118110236227" header="0" footer="0.39370078740157483"/>
  <pageSetup paperSize="9" scale="55" orientation="portrait" horizontalDpi="4294967292" verticalDpi="4294967292" r:id="rId1"/>
  <headerFooter alignWithMargins="0"/>
  <ignoredErrors>
    <ignoredError sqref="B11:D25 B44:D57 C43:D43 B27:D42 C26:D26 B59:D73 C58:D5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7"/>
  <sheetViews>
    <sheetView showGridLines="0" zoomScaleNormal="100" workbookViewId="0">
      <pane ySplit="8" topLeftCell="A9" activePane="bottomLeft" state="frozen"/>
      <selection activeCell="B5" sqref="B5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9.28515625" style="1" customWidth="1"/>
    <col min="3" max="3" width="1.28515625" style="1" customWidth="1"/>
    <col min="4" max="4" width="70.5703125" style="1" customWidth="1"/>
    <col min="5" max="13" width="11.42578125" style="1" customWidth="1"/>
    <col min="14" max="16384" width="10.85546875" style="1"/>
  </cols>
  <sheetData>
    <row r="1" spans="1:13" ht="33" customHeight="1" x14ac:dyDescent="0.2">
      <c r="B1" s="64" t="s">
        <v>0</v>
      </c>
      <c r="C1" s="64"/>
      <c r="D1" s="64"/>
      <c r="E1" s="64"/>
      <c r="F1" s="40"/>
      <c r="G1" s="40"/>
    </row>
    <row r="2" spans="1:13" ht="16.5" customHeight="1" x14ac:dyDescent="0.25">
      <c r="B2" s="65" t="s">
        <v>1</v>
      </c>
      <c r="C2" s="65"/>
      <c r="D2" s="65"/>
      <c r="E2" s="66"/>
      <c r="F2" s="41"/>
      <c r="G2" s="41"/>
    </row>
    <row r="3" spans="1:13" ht="6.75" customHeight="1" x14ac:dyDescent="0.2">
      <c r="A3" s="2"/>
    </row>
    <row r="5" spans="1:13" s="3" customFormat="1" ht="17.100000000000001" customHeight="1" x14ac:dyDescent="0.3">
      <c r="B5" s="4" t="s">
        <v>29</v>
      </c>
      <c r="C5" s="4"/>
      <c r="D5" s="67" t="s">
        <v>110</v>
      </c>
      <c r="E5" s="85"/>
      <c r="F5" s="85"/>
      <c r="G5" s="85"/>
      <c r="H5" s="85"/>
      <c r="I5" s="85"/>
      <c r="J5" s="85"/>
      <c r="K5" s="85"/>
      <c r="L5" s="85"/>
      <c r="M5" s="85"/>
    </row>
    <row r="6" spans="1:13" s="6" customFormat="1" ht="2.25" customHeight="1" x14ac:dyDescent="0.25">
      <c r="A6" s="32"/>
      <c r="B6" s="7"/>
      <c r="C6" s="7"/>
      <c r="D6" s="7"/>
      <c r="E6" s="86"/>
      <c r="F6" s="86"/>
      <c r="G6" s="86"/>
      <c r="H6" s="86"/>
      <c r="I6" s="86"/>
      <c r="J6" s="86"/>
      <c r="K6" s="86"/>
      <c r="L6" s="62"/>
      <c r="M6" s="43"/>
    </row>
    <row r="7" spans="1:13" s="6" customFormat="1" ht="6.75" customHeight="1" x14ac:dyDescent="0.25"/>
    <row r="8" spans="1:13" s="6" customFormat="1" ht="17.100000000000001" customHeight="1" x14ac:dyDescent="0.25">
      <c r="B8" s="12" t="s">
        <v>30</v>
      </c>
      <c r="C8" s="12"/>
      <c r="D8" s="12" t="s">
        <v>125</v>
      </c>
      <c r="E8" s="42">
        <v>2015</v>
      </c>
      <c r="F8" s="42">
        <f>E8+1</f>
        <v>2016</v>
      </c>
      <c r="G8" s="42">
        <f t="shared" ref="G8:J8" si="0">F8+1</f>
        <v>2017</v>
      </c>
      <c r="H8" s="42">
        <f t="shared" si="0"/>
        <v>2018</v>
      </c>
      <c r="I8" s="42">
        <f t="shared" si="0"/>
        <v>2019</v>
      </c>
      <c r="J8" s="42">
        <f t="shared" si="0"/>
        <v>2020</v>
      </c>
      <c r="K8" s="61">
        <f t="shared" ref="K8" si="1">J8+1</f>
        <v>2021</v>
      </c>
      <c r="L8" s="61">
        <f t="shared" ref="L8" si="2">K8+1</f>
        <v>2022</v>
      </c>
      <c r="M8" s="61">
        <f t="shared" ref="M8" si="3">L8+1</f>
        <v>2023</v>
      </c>
    </row>
    <row r="9" spans="1:13" s="38" customFormat="1" ht="22.5" customHeight="1" x14ac:dyDescent="0.25">
      <c r="B9" s="13" t="s">
        <v>97</v>
      </c>
      <c r="C9" s="13"/>
      <c r="E9" s="39">
        <v>502493</v>
      </c>
      <c r="F9" s="39">
        <v>545321</v>
      </c>
      <c r="G9" s="39">
        <v>199421</v>
      </c>
      <c r="H9" s="39">
        <v>337815</v>
      </c>
      <c r="I9" s="39">
        <v>365779</v>
      </c>
      <c r="J9" s="39">
        <v>329705.83799999993</v>
      </c>
      <c r="K9" s="39">
        <v>309020.35300000006</v>
      </c>
      <c r="L9" s="39">
        <v>334149.79499999987</v>
      </c>
      <c r="M9" s="39">
        <v>449267.09899999993</v>
      </c>
    </row>
    <row r="10" spans="1:13" s="49" customFormat="1" ht="16.5" customHeight="1" x14ac:dyDescent="0.25">
      <c r="B10" s="74" t="s">
        <v>99</v>
      </c>
      <c r="C10" s="75"/>
      <c r="D10" s="75"/>
      <c r="E10" s="50">
        <v>45254</v>
      </c>
      <c r="F10" s="50">
        <v>49527</v>
      </c>
      <c r="G10" s="50">
        <v>9106</v>
      </c>
      <c r="H10" s="50">
        <v>14563</v>
      </c>
      <c r="I10" s="50">
        <v>16108</v>
      </c>
      <c r="J10" s="50">
        <v>16892.227999999999</v>
      </c>
      <c r="K10" s="50">
        <v>9207.2819999999992</v>
      </c>
      <c r="L10" s="50">
        <v>27808.07</v>
      </c>
      <c r="M10" s="50">
        <v>17648.652999999998</v>
      </c>
    </row>
    <row r="11" spans="1:13" s="20" customFormat="1" ht="16.5" customHeight="1" x14ac:dyDescent="0.25">
      <c r="B11" s="45" t="s">
        <v>63</v>
      </c>
      <c r="C11" s="17"/>
      <c r="D11" s="17" t="s">
        <v>35</v>
      </c>
      <c r="E11" s="33">
        <v>23943</v>
      </c>
      <c r="F11" s="33">
        <v>35403</v>
      </c>
      <c r="G11" s="33">
        <v>3392</v>
      </c>
      <c r="H11" s="33">
        <v>10352</v>
      </c>
      <c r="I11" s="33">
        <v>4554</v>
      </c>
      <c r="J11" s="33">
        <v>3392.951</v>
      </c>
      <c r="K11" s="33">
        <v>3604.7649999999999</v>
      </c>
      <c r="L11" s="33">
        <v>11133.621999999999</v>
      </c>
      <c r="M11" s="33">
        <v>8203.5</v>
      </c>
    </row>
    <row r="12" spans="1:13" s="20" customFormat="1" ht="16.5" customHeight="1" x14ac:dyDescent="0.25">
      <c r="B12" s="45" t="s">
        <v>65</v>
      </c>
      <c r="C12" s="17"/>
      <c r="D12" s="17" t="s">
        <v>44</v>
      </c>
      <c r="E12" s="33">
        <v>1039</v>
      </c>
      <c r="F12" s="33">
        <v>7000</v>
      </c>
      <c r="G12" s="33">
        <v>275</v>
      </c>
      <c r="H12" s="33">
        <v>1100</v>
      </c>
      <c r="I12" s="33">
        <v>20</v>
      </c>
      <c r="J12" s="33">
        <v>0</v>
      </c>
      <c r="K12" s="33">
        <v>0</v>
      </c>
      <c r="L12" s="33">
        <v>4206.8909999999996</v>
      </c>
      <c r="M12" s="33">
        <v>6073.1589999999997</v>
      </c>
    </row>
    <row r="13" spans="1:13" s="20" customFormat="1" ht="22.5" customHeight="1" x14ac:dyDescent="0.25">
      <c r="B13" s="45" t="s">
        <v>66</v>
      </c>
      <c r="C13" s="17"/>
      <c r="D13" s="17" t="s">
        <v>40</v>
      </c>
      <c r="E13" s="33">
        <v>14054</v>
      </c>
      <c r="F13" s="33">
        <v>3145</v>
      </c>
      <c r="G13" s="33">
        <v>3782</v>
      </c>
      <c r="H13" s="33">
        <v>2247</v>
      </c>
      <c r="I13" s="33">
        <v>8069</v>
      </c>
      <c r="J13" s="33">
        <v>12745.352000000001</v>
      </c>
      <c r="K13" s="33">
        <v>3190.7979999999998</v>
      </c>
      <c r="L13" s="33">
        <v>11472.754999999999</v>
      </c>
      <c r="M13" s="33">
        <v>923.01700000000005</v>
      </c>
    </row>
    <row r="14" spans="1:13" s="49" customFormat="1" ht="16.5" customHeight="1" x14ac:dyDescent="0.25">
      <c r="B14" s="74" t="s">
        <v>100</v>
      </c>
      <c r="C14" s="75"/>
      <c r="D14" s="75"/>
      <c r="E14" s="50">
        <v>33620</v>
      </c>
      <c r="F14" s="50">
        <v>52151</v>
      </c>
      <c r="G14" s="50">
        <v>23061</v>
      </c>
      <c r="H14" s="50">
        <v>33359</v>
      </c>
      <c r="I14" s="50">
        <v>46749</v>
      </c>
      <c r="J14" s="50">
        <v>27590.190999999999</v>
      </c>
      <c r="K14" s="50">
        <v>30693.759999999998</v>
      </c>
      <c r="L14" s="50">
        <v>34762.203000000001</v>
      </c>
      <c r="M14" s="50">
        <v>33403.366000000002</v>
      </c>
    </row>
    <row r="15" spans="1:13" s="20" customFormat="1" ht="16.5" customHeight="1" x14ac:dyDescent="0.25">
      <c r="B15" s="45" t="s">
        <v>67</v>
      </c>
      <c r="C15" s="17"/>
      <c r="D15" s="17" t="s">
        <v>47</v>
      </c>
      <c r="E15" s="33">
        <v>1975</v>
      </c>
      <c r="F15" s="33">
        <v>1604</v>
      </c>
      <c r="G15" s="33">
        <v>1216</v>
      </c>
      <c r="H15" s="33">
        <v>1682</v>
      </c>
      <c r="I15" s="33">
        <v>3179</v>
      </c>
      <c r="J15" s="33">
        <v>1512.259</v>
      </c>
      <c r="K15" s="33">
        <v>1849.1220000000001</v>
      </c>
      <c r="L15" s="33">
        <v>1366.144</v>
      </c>
      <c r="M15" s="33">
        <v>2083.623</v>
      </c>
    </row>
    <row r="16" spans="1:13" s="20" customFormat="1" ht="16.5" customHeight="1" x14ac:dyDescent="0.25">
      <c r="B16" s="45" t="s">
        <v>64</v>
      </c>
      <c r="C16" s="17"/>
      <c r="D16" s="17" t="s">
        <v>33</v>
      </c>
      <c r="E16" s="33">
        <v>17446</v>
      </c>
      <c r="F16" s="33">
        <v>28693</v>
      </c>
      <c r="G16" s="33">
        <v>16084</v>
      </c>
      <c r="H16" s="33">
        <v>16127</v>
      </c>
      <c r="I16" s="33">
        <v>26966</v>
      </c>
      <c r="J16" s="33">
        <v>14269.087</v>
      </c>
      <c r="K16" s="33">
        <v>13249.404</v>
      </c>
      <c r="L16" s="33">
        <v>20294.752</v>
      </c>
      <c r="M16" s="33">
        <v>7164.7709999999997</v>
      </c>
    </row>
    <row r="17" spans="2:13" s="20" customFormat="1" ht="16.5" customHeight="1" x14ac:dyDescent="0.25">
      <c r="B17" s="45" t="s">
        <v>68</v>
      </c>
      <c r="C17" s="17"/>
      <c r="D17" s="17" t="s">
        <v>41</v>
      </c>
      <c r="E17" s="33">
        <v>4289</v>
      </c>
      <c r="F17" s="33">
        <v>10312</v>
      </c>
      <c r="G17" s="33">
        <v>10</v>
      </c>
      <c r="H17" s="33">
        <v>7233</v>
      </c>
      <c r="I17" s="33">
        <v>3644</v>
      </c>
      <c r="J17" s="33">
        <v>166.048</v>
      </c>
      <c r="K17" s="33">
        <v>8158.1970000000001</v>
      </c>
      <c r="L17" s="33">
        <v>2060.2820000000002</v>
      </c>
      <c r="M17" s="33">
        <v>13620.394</v>
      </c>
    </row>
    <row r="18" spans="2:13" s="20" customFormat="1" ht="22.5" customHeight="1" x14ac:dyDescent="0.25">
      <c r="B18" s="45" t="s">
        <v>69</v>
      </c>
      <c r="C18" s="17"/>
      <c r="D18" s="17" t="s">
        <v>58</v>
      </c>
      <c r="E18" s="33">
        <v>4703</v>
      </c>
      <c r="F18" s="33">
        <v>2554</v>
      </c>
      <c r="G18" s="33">
        <v>2091</v>
      </c>
      <c r="H18" s="33">
        <v>981</v>
      </c>
      <c r="I18" s="33">
        <v>4908</v>
      </c>
      <c r="J18" s="33">
        <v>2348</v>
      </c>
      <c r="K18" s="33">
        <v>1616.018</v>
      </c>
      <c r="L18" s="33">
        <v>2474.4250000000002</v>
      </c>
      <c r="M18" s="33">
        <v>0</v>
      </c>
    </row>
    <row r="19" spans="2:13" s="49" customFormat="1" ht="16.5" customHeight="1" x14ac:dyDescent="0.25">
      <c r="B19" s="74" t="s">
        <v>111</v>
      </c>
      <c r="C19" s="75"/>
      <c r="D19" s="75"/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19.763000000000002</v>
      </c>
      <c r="L19" s="50">
        <v>0</v>
      </c>
      <c r="M19" s="50">
        <v>4266.8289999999997</v>
      </c>
    </row>
    <row r="20" spans="2:13" s="20" customFormat="1" ht="22.5" customHeight="1" x14ac:dyDescent="0.25">
      <c r="B20" s="45" t="s">
        <v>105</v>
      </c>
      <c r="C20" s="17"/>
      <c r="D20" s="17" t="s">
        <v>106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2185.14</v>
      </c>
    </row>
    <row r="21" spans="2:13" s="49" customFormat="1" ht="16.5" customHeight="1" x14ac:dyDescent="0.25">
      <c r="B21" s="74" t="s">
        <v>101</v>
      </c>
      <c r="C21" s="75"/>
      <c r="D21" s="75"/>
      <c r="E21" s="50">
        <v>282699</v>
      </c>
      <c r="F21" s="50">
        <v>318578</v>
      </c>
      <c r="G21" s="50">
        <v>105802</v>
      </c>
      <c r="H21" s="50">
        <v>185600</v>
      </c>
      <c r="I21" s="50">
        <v>176661</v>
      </c>
      <c r="J21" s="50">
        <v>181621.60200000001</v>
      </c>
      <c r="K21" s="50">
        <v>165934.71400000001</v>
      </c>
      <c r="L21" s="50">
        <v>168301.68</v>
      </c>
      <c r="M21" s="50">
        <v>302278.19199999998</v>
      </c>
    </row>
    <row r="22" spans="2:13" s="20" customFormat="1" ht="16.5" customHeight="1" x14ac:dyDescent="0.25">
      <c r="B22" s="45" t="s">
        <v>70</v>
      </c>
      <c r="C22" s="17"/>
      <c r="D22" s="17" t="s">
        <v>32</v>
      </c>
      <c r="E22" s="33">
        <v>23595</v>
      </c>
      <c r="F22" s="33">
        <v>35699</v>
      </c>
      <c r="G22" s="33">
        <v>19384</v>
      </c>
      <c r="H22" s="33">
        <v>24126</v>
      </c>
      <c r="I22" s="33">
        <v>26480</v>
      </c>
      <c r="J22" s="33">
        <v>21503.041000000001</v>
      </c>
      <c r="K22" s="33">
        <v>34730.502</v>
      </c>
      <c r="L22" s="33">
        <v>24153.212</v>
      </c>
      <c r="M22" s="33">
        <v>64367.069000000003</v>
      </c>
    </row>
    <row r="23" spans="2:13" s="20" customFormat="1" ht="22.5" customHeight="1" x14ac:dyDescent="0.25">
      <c r="B23" s="45" t="s">
        <v>71</v>
      </c>
      <c r="C23" s="17"/>
      <c r="D23" s="17" t="s">
        <v>48</v>
      </c>
      <c r="E23" s="33">
        <v>258104</v>
      </c>
      <c r="F23" s="33">
        <v>280841</v>
      </c>
      <c r="G23" s="33">
        <v>86418</v>
      </c>
      <c r="H23" s="33">
        <v>160684</v>
      </c>
      <c r="I23" s="33">
        <v>145713</v>
      </c>
      <c r="J23" s="33">
        <v>157399.62299999999</v>
      </c>
      <c r="K23" s="33">
        <v>125506.84699999999</v>
      </c>
      <c r="L23" s="33">
        <v>138747.00099999999</v>
      </c>
      <c r="M23" s="33">
        <v>229840.125</v>
      </c>
    </row>
    <row r="24" spans="2:13" s="49" customFormat="1" ht="16.5" customHeight="1" x14ac:dyDescent="0.25">
      <c r="B24" s="74" t="s">
        <v>107</v>
      </c>
      <c r="C24" s="75"/>
      <c r="D24" s="75"/>
      <c r="E24" s="50">
        <v>3353</v>
      </c>
      <c r="F24" s="50">
        <v>2035</v>
      </c>
      <c r="G24" s="50">
        <v>800</v>
      </c>
      <c r="H24" s="50">
        <v>0</v>
      </c>
      <c r="I24" s="50">
        <v>22</v>
      </c>
      <c r="J24" s="50">
        <v>0</v>
      </c>
      <c r="K24" s="50">
        <v>6052.674</v>
      </c>
      <c r="L24" s="50">
        <v>4477.7439999999997</v>
      </c>
      <c r="M24" s="50">
        <v>6058.3720000000003</v>
      </c>
    </row>
    <row r="25" spans="2:13" s="20" customFormat="1" ht="22.5" customHeight="1" x14ac:dyDescent="0.25">
      <c r="B25" s="45" t="s">
        <v>72</v>
      </c>
      <c r="C25" s="17"/>
      <c r="D25" s="17" t="s">
        <v>39</v>
      </c>
      <c r="E25" s="33">
        <v>3353</v>
      </c>
      <c r="F25" s="33">
        <v>2035</v>
      </c>
      <c r="G25" s="33">
        <v>800</v>
      </c>
      <c r="H25" s="33">
        <v>0</v>
      </c>
      <c r="I25" s="33">
        <v>0</v>
      </c>
      <c r="J25" s="33">
        <v>0</v>
      </c>
      <c r="K25" s="33">
        <v>6052.674</v>
      </c>
      <c r="L25" s="33">
        <v>4332.7510000000002</v>
      </c>
      <c r="M25" s="33">
        <v>0</v>
      </c>
    </row>
    <row r="26" spans="2:13" s="49" customFormat="1" ht="16.5" customHeight="1" x14ac:dyDescent="0.25">
      <c r="B26" s="74" t="s">
        <v>129</v>
      </c>
      <c r="C26" s="75"/>
      <c r="D26" s="75"/>
      <c r="E26" s="50">
        <v>30541</v>
      </c>
      <c r="F26" s="50">
        <v>23807</v>
      </c>
      <c r="G26" s="50">
        <v>10043</v>
      </c>
      <c r="H26" s="50">
        <v>25001</v>
      </c>
      <c r="I26" s="50">
        <v>20452</v>
      </c>
      <c r="J26" s="50">
        <v>12893.234</v>
      </c>
      <c r="K26" s="50">
        <v>19886.341</v>
      </c>
      <c r="L26" s="50">
        <v>25870.521000000001</v>
      </c>
      <c r="M26" s="50">
        <v>24449.688999999998</v>
      </c>
    </row>
    <row r="27" spans="2:13" s="20" customFormat="1" ht="16.5" customHeight="1" x14ac:dyDescent="0.25">
      <c r="B27" s="45" t="s">
        <v>73</v>
      </c>
      <c r="C27" s="17"/>
      <c r="D27" s="17" t="s">
        <v>38</v>
      </c>
      <c r="E27" s="33">
        <v>6345</v>
      </c>
      <c r="F27" s="33">
        <v>0</v>
      </c>
      <c r="G27" s="33">
        <v>0</v>
      </c>
      <c r="H27" s="33">
        <v>0</v>
      </c>
      <c r="I27" s="33">
        <v>0</v>
      </c>
      <c r="J27" s="33">
        <v>2349.6350000000002</v>
      </c>
      <c r="K27" s="33">
        <v>7171.4589999999998</v>
      </c>
      <c r="L27" s="33">
        <v>7373.1090000000004</v>
      </c>
      <c r="M27" s="33">
        <v>6654.3969999999999</v>
      </c>
    </row>
    <row r="28" spans="2:13" s="20" customFormat="1" ht="16.5" customHeight="1" x14ac:dyDescent="0.25">
      <c r="B28" s="45" t="s">
        <v>74</v>
      </c>
      <c r="C28" s="17"/>
      <c r="D28" s="17" t="s">
        <v>43</v>
      </c>
      <c r="E28" s="33">
        <v>10771</v>
      </c>
      <c r="F28" s="33">
        <v>14158</v>
      </c>
      <c r="G28" s="33">
        <v>4575</v>
      </c>
      <c r="H28" s="33">
        <v>11340</v>
      </c>
      <c r="I28" s="33">
        <v>10416</v>
      </c>
      <c r="J28" s="33">
        <v>4196.28</v>
      </c>
      <c r="K28" s="33">
        <v>2774.261</v>
      </c>
      <c r="L28" s="33">
        <v>4951.3419999999996</v>
      </c>
      <c r="M28" s="33">
        <v>1228.2460000000001</v>
      </c>
    </row>
    <row r="29" spans="2:13" s="20" customFormat="1" ht="22.5" customHeight="1" x14ac:dyDescent="0.25">
      <c r="B29" s="45" t="s">
        <v>75</v>
      </c>
      <c r="C29" s="17"/>
      <c r="D29" s="17" t="s">
        <v>62</v>
      </c>
      <c r="E29" s="33">
        <v>12771</v>
      </c>
      <c r="F29" s="33">
        <v>8112</v>
      </c>
      <c r="G29" s="33">
        <v>5107</v>
      </c>
      <c r="H29" s="33">
        <v>13161</v>
      </c>
      <c r="I29" s="33">
        <v>9319</v>
      </c>
      <c r="J29" s="33">
        <v>5632.817</v>
      </c>
      <c r="K29" s="33">
        <v>9513.9179999999997</v>
      </c>
      <c r="L29" s="33">
        <v>13042.902</v>
      </c>
      <c r="M29" s="33">
        <v>16345.296</v>
      </c>
    </row>
    <row r="30" spans="2:13" s="49" customFormat="1" ht="16.5" customHeight="1" x14ac:dyDescent="0.25">
      <c r="B30" s="74" t="s">
        <v>112</v>
      </c>
      <c r="C30" s="75"/>
      <c r="D30" s="75"/>
      <c r="E30" s="50">
        <v>49436</v>
      </c>
      <c r="F30" s="50">
        <v>49856</v>
      </c>
      <c r="G30" s="50">
        <v>15023</v>
      </c>
      <c r="H30" s="50">
        <v>30042</v>
      </c>
      <c r="I30" s="50">
        <v>46575</v>
      </c>
      <c r="J30" s="50">
        <v>34965.436999999998</v>
      </c>
      <c r="K30" s="50">
        <v>29483.244999999999</v>
      </c>
      <c r="L30" s="50">
        <v>31166.367999999999</v>
      </c>
      <c r="M30" s="50">
        <v>20202.18</v>
      </c>
    </row>
    <row r="31" spans="2:13" s="20" customFormat="1" ht="16.5" customHeight="1" x14ac:dyDescent="0.25">
      <c r="B31" s="45" t="s">
        <v>76</v>
      </c>
      <c r="C31" s="17"/>
      <c r="D31" s="17" t="s">
        <v>31</v>
      </c>
      <c r="E31" s="33">
        <v>45282</v>
      </c>
      <c r="F31" s="33">
        <v>39646</v>
      </c>
      <c r="G31" s="33">
        <v>10512</v>
      </c>
      <c r="H31" s="33">
        <v>19337</v>
      </c>
      <c r="I31" s="33">
        <v>14270</v>
      </c>
      <c r="J31" s="33">
        <v>33177</v>
      </c>
      <c r="K31" s="33">
        <v>22198.6</v>
      </c>
      <c r="L31" s="33">
        <v>24910.85</v>
      </c>
      <c r="M31" s="33">
        <v>14540.5</v>
      </c>
    </row>
    <row r="32" spans="2:13" s="20" customFormat="1" ht="16.5" customHeight="1" x14ac:dyDescent="0.25">
      <c r="B32" s="45" t="s">
        <v>77</v>
      </c>
      <c r="C32" s="17"/>
      <c r="D32" s="17" t="s">
        <v>60</v>
      </c>
      <c r="E32" s="33">
        <v>1606</v>
      </c>
      <c r="F32" s="33">
        <v>1200</v>
      </c>
      <c r="G32" s="33">
        <v>1300</v>
      </c>
      <c r="H32" s="33">
        <v>27</v>
      </c>
      <c r="I32" s="33">
        <v>13804</v>
      </c>
      <c r="J32" s="33">
        <v>0</v>
      </c>
      <c r="K32" s="33">
        <v>6574.5950000000003</v>
      </c>
      <c r="L32" s="33">
        <v>2685.422</v>
      </c>
      <c r="M32" s="33">
        <v>1988.385</v>
      </c>
    </row>
    <row r="33" spans="2:13" s="20" customFormat="1" ht="22.5" customHeight="1" x14ac:dyDescent="0.25">
      <c r="B33" s="45" t="s">
        <v>78</v>
      </c>
      <c r="C33" s="17"/>
      <c r="D33" s="17" t="s">
        <v>36</v>
      </c>
      <c r="E33" s="33">
        <v>0</v>
      </c>
      <c r="F33" s="33">
        <v>0</v>
      </c>
      <c r="G33" s="33">
        <v>8</v>
      </c>
      <c r="H33" s="33">
        <v>9110</v>
      </c>
      <c r="I33" s="33">
        <v>10071</v>
      </c>
      <c r="J33" s="33">
        <v>801.25599999999997</v>
      </c>
      <c r="K33" s="33">
        <v>135.108</v>
      </c>
      <c r="L33" s="33">
        <v>2481.6509999999998</v>
      </c>
      <c r="M33" s="33">
        <v>54.8</v>
      </c>
    </row>
    <row r="34" spans="2:13" s="49" customFormat="1" ht="16.5" customHeight="1" x14ac:dyDescent="0.25">
      <c r="B34" s="74" t="s">
        <v>103</v>
      </c>
      <c r="C34" s="75"/>
      <c r="D34" s="75"/>
      <c r="E34" s="50">
        <v>7665</v>
      </c>
      <c r="F34" s="50">
        <v>13977</v>
      </c>
      <c r="G34" s="50">
        <v>9610</v>
      </c>
      <c r="H34" s="50">
        <v>7000</v>
      </c>
      <c r="I34" s="50">
        <v>15254</v>
      </c>
      <c r="J34" s="50">
        <v>9213.2909999999993</v>
      </c>
      <c r="K34" s="50">
        <v>12673.324000000001</v>
      </c>
      <c r="L34" s="50">
        <v>4381.9840000000004</v>
      </c>
      <c r="M34" s="50">
        <v>2241.5700000000002</v>
      </c>
    </row>
    <row r="35" spans="2:13" s="20" customFormat="1" ht="16.5" customHeight="1" x14ac:dyDescent="0.25">
      <c r="B35" s="45" t="s">
        <v>79</v>
      </c>
      <c r="C35" s="17"/>
      <c r="D35" s="17" t="s">
        <v>37</v>
      </c>
      <c r="E35" s="33">
        <v>6649</v>
      </c>
      <c r="F35" s="33">
        <v>11640</v>
      </c>
      <c r="G35" s="33">
        <v>9610</v>
      </c>
      <c r="H35" s="33">
        <v>7000</v>
      </c>
      <c r="I35" s="33">
        <v>12980</v>
      </c>
      <c r="J35" s="33">
        <v>5714.5730000000003</v>
      </c>
      <c r="K35" s="33">
        <v>5759.2619999999997</v>
      </c>
      <c r="L35" s="33">
        <v>2458.5210000000002</v>
      </c>
      <c r="M35" s="33">
        <v>1693.8679999999999</v>
      </c>
    </row>
    <row r="36" spans="2:13" s="20" customFormat="1" ht="22.5" customHeight="1" x14ac:dyDescent="0.25">
      <c r="B36" s="45" t="s">
        <v>80</v>
      </c>
      <c r="C36" s="17"/>
      <c r="D36" s="17" t="s">
        <v>42</v>
      </c>
      <c r="E36" s="33">
        <v>0</v>
      </c>
      <c r="F36" s="33">
        <v>2337</v>
      </c>
      <c r="G36" s="33">
        <v>0</v>
      </c>
      <c r="H36" s="33">
        <v>0</v>
      </c>
      <c r="I36" s="33">
        <v>1176</v>
      </c>
      <c r="J36" s="33">
        <v>3498.7179999999998</v>
      </c>
      <c r="K36" s="33">
        <v>6496.1040000000003</v>
      </c>
      <c r="L36" s="33">
        <v>1324.143</v>
      </c>
      <c r="M36" s="33">
        <v>32.637999999999998</v>
      </c>
    </row>
    <row r="37" spans="2:13" s="49" customFormat="1" ht="16.5" customHeight="1" x14ac:dyDescent="0.25">
      <c r="B37" s="74" t="s">
        <v>104</v>
      </c>
      <c r="C37" s="75"/>
      <c r="D37" s="75"/>
      <c r="E37" s="50">
        <v>24265</v>
      </c>
      <c r="F37" s="50">
        <v>13237</v>
      </c>
      <c r="G37" s="50">
        <v>8570</v>
      </c>
      <c r="H37" s="50">
        <v>16545</v>
      </c>
      <c r="I37" s="50">
        <v>19215</v>
      </c>
      <c r="J37" s="50">
        <v>18495.414000000001</v>
      </c>
      <c r="K37" s="50">
        <v>14068.269</v>
      </c>
      <c r="L37" s="50">
        <v>13926.772000000001</v>
      </c>
      <c r="M37" s="50">
        <v>13869.198</v>
      </c>
    </row>
    <row r="38" spans="2:13" s="20" customFormat="1" ht="22.5" customHeight="1" x14ac:dyDescent="0.25">
      <c r="B38" s="45" t="s">
        <v>81</v>
      </c>
      <c r="C38" s="17"/>
      <c r="D38" s="17" t="s">
        <v>96</v>
      </c>
      <c r="E38" s="33">
        <v>15607</v>
      </c>
      <c r="F38" s="33">
        <v>11588</v>
      </c>
      <c r="G38" s="33">
        <v>4794</v>
      </c>
      <c r="H38" s="33">
        <v>11621</v>
      </c>
      <c r="I38" s="33">
        <v>11780</v>
      </c>
      <c r="J38" s="33">
        <v>13364.789000000001</v>
      </c>
      <c r="K38" s="33">
        <v>10479.763000000001</v>
      </c>
      <c r="L38" s="33">
        <v>11350.502</v>
      </c>
      <c r="M38" s="33">
        <v>11048.618</v>
      </c>
    </row>
    <row r="39" spans="2:13" s="49" customFormat="1" ht="16.5" customHeight="1" x14ac:dyDescent="0.25">
      <c r="B39" s="74" t="s">
        <v>108</v>
      </c>
      <c r="C39" s="75"/>
      <c r="D39" s="75"/>
      <c r="E39" s="50">
        <v>25660</v>
      </c>
      <c r="F39" s="50">
        <v>22153</v>
      </c>
      <c r="G39" s="50">
        <v>17406</v>
      </c>
      <c r="H39" s="50">
        <v>25705</v>
      </c>
      <c r="I39" s="50">
        <v>24743</v>
      </c>
      <c r="J39" s="50">
        <v>28034.440999999999</v>
      </c>
      <c r="K39" s="50">
        <v>21000.981</v>
      </c>
      <c r="L39" s="50">
        <v>23454.453000000001</v>
      </c>
      <c r="M39" s="50">
        <v>24849.05</v>
      </c>
    </row>
    <row r="40" spans="2:13" s="20" customFormat="1" ht="16.5" customHeight="1" x14ac:dyDescent="0.25">
      <c r="B40" s="45" t="s">
        <v>82</v>
      </c>
      <c r="C40" s="17"/>
      <c r="D40" s="17" t="s">
        <v>45</v>
      </c>
      <c r="E40" s="33">
        <v>2859</v>
      </c>
      <c r="F40" s="33">
        <v>1422</v>
      </c>
      <c r="G40" s="33">
        <v>1000</v>
      </c>
      <c r="H40" s="33">
        <v>2073</v>
      </c>
      <c r="I40" s="33">
        <v>1565</v>
      </c>
      <c r="J40" s="33">
        <v>1868.7660000000001</v>
      </c>
      <c r="K40" s="33">
        <v>3231.9929999999999</v>
      </c>
      <c r="L40" s="33">
        <v>2343.2049999999999</v>
      </c>
      <c r="M40" s="33">
        <v>2252.5320000000002</v>
      </c>
    </row>
    <row r="41" spans="2:13" s="20" customFormat="1" ht="16.5" customHeight="1" x14ac:dyDescent="0.25">
      <c r="B41" s="45" t="s">
        <v>83</v>
      </c>
      <c r="C41" s="17"/>
      <c r="D41" s="17" t="s">
        <v>46</v>
      </c>
      <c r="E41" s="33">
        <v>3194</v>
      </c>
      <c r="F41" s="33">
        <v>2666</v>
      </c>
      <c r="G41" s="33">
        <v>2582</v>
      </c>
      <c r="H41" s="33">
        <v>4350</v>
      </c>
      <c r="I41" s="33">
        <v>2366</v>
      </c>
      <c r="J41" s="33">
        <v>8072.241</v>
      </c>
      <c r="K41" s="33">
        <v>2288.8890000000001</v>
      </c>
      <c r="L41" s="33">
        <v>3473.328</v>
      </c>
      <c r="M41" s="33">
        <v>1636.5519999999999</v>
      </c>
    </row>
    <row r="42" spans="2:13" s="34" customFormat="1" ht="22.5" customHeight="1" x14ac:dyDescent="0.25">
      <c r="B42" s="45" t="s">
        <v>84</v>
      </c>
      <c r="C42" s="17"/>
      <c r="D42" s="17" t="s">
        <v>34</v>
      </c>
      <c r="E42" s="33">
        <v>10360</v>
      </c>
      <c r="F42" s="33">
        <v>9887</v>
      </c>
      <c r="G42" s="33">
        <v>7718</v>
      </c>
      <c r="H42" s="33">
        <v>11314</v>
      </c>
      <c r="I42" s="33">
        <v>13056</v>
      </c>
      <c r="J42" s="33">
        <v>12750.002</v>
      </c>
      <c r="K42" s="33">
        <v>10067.536</v>
      </c>
      <c r="L42" s="33">
        <v>11048.109</v>
      </c>
      <c r="M42" s="33">
        <v>11364.200999999999</v>
      </c>
    </row>
    <row r="43" spans="2:13" s="56" customFormat="1" ht="22.5" customHeight="1" x14ac:dyDescent="0.25">
      <c r="B43" s="76" t="s">
        <v>127</v>
      </c>
      <c r="C43" s="76"/>
      <c r="D43" s="76"/>
      <c r="E43" s="55">
        <f>SUM(E10,E14,E19,E21,E24,E26,E30,E34,E37,E39)-SUM(E11:E13,E15:E18,E20,E22:E23,E25,E27:E29,E31:E33,E35:E36,E38,E40:E42)</f>
        <v>34548</v>
      </c>
      <c r="F43" s="55">
        <f t="shared" ref="F43:K43" si="4">SUM(F10,F14,F19,F21,F24,F26,F30,F34,F37,F39)-SUM(F11:F13,F15:F18,F20,F22:F23,F25,F27:F29,F31:F33,F35:F36,F38,F40:F42)</f>
        <v>35379</v>
      </c>
      <c r="G43" s="55">
        <f t="shared" si="4"/>
        <v>18763</v>
      </c>
      <c r="H43" s="55">
        <f t="shared" si="4"/>
        <v>23950</v>
      </c>
      <c r="I43" s="55">
        <f t="shared" si="4"/>
        <v>41443</v>
      </c>
      <c r="J43" s="55">
        <f t="shared" si="4"/>
        <v>24943.400000000081</v>
      </c>
      <c r="K43" s="55">
        <f t="shared" si="4"/>
        <v>24370.537999999942</v>
      </c>
      <c r="L43" s="55">
        <f>IF(ISNUMBER(L9),SUM(L10,L14,L19,L21,L24,L26,L30,L34,L37,L39)-SUM(L11:L13,L15:L18,L20,L22:L23,L25,L27:L29,L31:L33,L35:L36,L38,L40:L42),"…")</f>
        <v>26464.876000000047</v>
      </c>
      <c r="M43" s="55">
        <f>IF(ISNUMBER(M9),SUM(M10,M14,M19,M21,M24,M26,M30,M34,M37,M39)-SUM(M11:M13,M15:M18,M20,M22:M23,M25,M27:M29,M31:M33,M35:M36,M38,M40:M42),"…")</f>
        <v>45966.267999999924</v>
      </c>
    </row>
    <row r="44" spans="2:13" s="10" customFormat="1" ht="22.5" customHeight="1" x14ac:dyDescent="0.25">
      <c r="B44" s="13" t="s">
        <v>98</v>
      </c>
      <c r="C44" s="13"/>
      <c r="E44" s="39">
        <v>92702</v>
      </c>
      <c r="F44" s="39">
        <v>96020</v>
      </c>
      <c r="G44" s="39">
        <v>39885</v>
      </c>
      <c r="H44" s="39">
        <v>74777</v>
      </c>
      <c r="I44" s="39">
        <v>77286</v>
      </c>
      <c r="J44" s="39">
        <v>63347.902999999998</v>
      </c>
      <c r="K44" s="39">
        <v>77209.681999999986</v>
      </c>
      <c r="L44" s="39">
        <v>79998.26400000001</v>
      </c>
      <c r="M44" s="39">
        <v>62327.317999999992</v>
      </c>
    </row>
    <row r="45" spans="2:13" s="49" customFormat="1" ht="16.5" customHeight="1" x14ac:dyDescent="0.25">
      <c r="B45" s="74" t="s">
        <v>99</v>
      </c>
      <c r="C45" s="75"/>
      <c r="D45" s="75"/>
      <c r="E45" s="50">
        <v>2996</v>
      </c>
      <c r="F45" s="50">
        <v>4788</v>
      </c>
      <c r="G45" s="50">
        <v>226</v>
      </c>
      <c r="H45" s="50">
        <v>3834</v>
      </c>
      <c r="I45" s="50">
        <v>4406</v>
      </c>
      <c r="J45" s="50">
        <v>3531.7089999999998</v>
      </c>
      <c r="K45" s="50">
        <v>2881.2269999999999</v>
      </c>
      <c r="L45" s="50">
        <v>3312.6909999999998</v>
      </c>
      <c r="M45" s="50">
        <v>1482</v>
      </c>
    </row>
    <row r="46" spans="2:13" s="20" customFormat="1" ht="22.5" customHeight="1" x14ac:dyDescent="0.25">
      <c r="B46" s="45" t="s">
        <v>85</v>
      </c>
      <c r="C46" s="17"/>
      <c r="D46" s="17" t="s">
        <v>51</v>
      </c>
      <c r="E46" s="33">
        <v>2834</v>
      </c>
      <c r="F46" s="33">
        <v>4405</v>
      </c>
      <c r="G46" s="33">
        <v>0</v>
      </c>
      <c r="H46" s="33">
        <v>3672</v>
      </c>
      <c r="I46" s="33">
        <v>1609</v>
      </c>
      <c r="J46" s="33">
        <v>3268.25</v>
      </c>
      <c r="K46" s="33">
        <v>2753.5569999999998</v>
      </c>
      <c r="L46" s="33">
        <v>3135.17</v>
      </c>
      <c r="M46" s="33">
        <v>390</v>
      </c>
    </row>
    <row r="47" spans="2:13" s="49" customFormat="1" ht="16.5" customHeight="1" x14ac:dyDescent="0.25">
      <c r="B47" s="74" t="s">
        <v>100</v>
      </c>
      <c r="C47" s="75"/>
      <c r="D47" s="75"/>
      <c r="E47" s="50">
        <v>4691</v>
      </c>
      <c r="F47" s="50">
        <v>7535</v>
      </c>
      <c r="G47" s="50">
        <v>3778</v>
      </c>
      <c r="H47" s="50">
        <v>5199</v>
      </c>
      <c r="I47" s="50">
        <v>4100</v>
      </c>
      <c r="J47" s="50">
        <v>6307.62</v>
      </c>
      <c r="K47" s="50">
        <v>8547.9709999999995</v>
      </c>
      <c r="L47" s="50">
        <v>6532.6750000000002</v>
      </c>
      <c r="M47" s="50">
        <v>5871.8450000000003</v>
      </c>
    </row>
    <row r="48" spans="2:13" s="20" customFormat="1" ht="16.5" customHeight="1" x14ac:dyDescent="0.25">
      <c r="B48" s="44" t="s">
        <v>67</v>
      </c>
      <c r="C48" s="17"/>
      <c r="D48" s="17" t="s">
        <v>47</v>
      </c>
      <c r="E48" s="33">
        <v>412</v>
      </c>
      <c r="F48" s="33">
        <v>182</v>
      </c>
      <c r="G48" s="33">
        <v>140</v>
      </c>
      <c r="H48" s="33">
        <v>1181</v>
      </c>
      <c r="I48" s="33">
        <v>665</v>
      </c>
      <c r="J48" s="33">
        <v>1675.6949999999999</v>
      </c>
      <c r="K48" s="33">
        <v>1790.836</v>
      </c>
      <c r="L48" s="33">
        <v>1523.1780000000001</v>
      </c>
      <c r="M48" s="33">
        <v>1798.088</v>
      </c>
    </row>
    <row r="49" spans="2:13" s="20" customFormat="1" ht="16.5" customHeight="1" x14ac:dyDescent="0.25">
      <c r="B49" s="44" t="s">
        <v>86</v>
      </c>
      <c r="C49" s="17"/>
      <c r="D49" s="17" t="s">
        <v>56</v>
      </c>
      <c r="E49" s="33">
        <v>498</v>
      </c>
      <c r="F49" s="33">
        <v>463</v>
      </c>
      <c r="G49" s="33">
        <v>547</v>
      </c>
      <c r="H49" s="33">
        <v>986</v>
      </c>
      <c r="I49" s="33">
        <v>526</v>
      </c>
      <c r="J49" s="33">
        <v>794.00199999999995</v>
      </c>
      <c r="K49" s="33">
        <v>894.45500000000004</v>
      </c>
      <c r="L49" s="33">
        <v>518.59699999999998</v>
      </c>
      <c r="M49" s="33">
        <v>1640.046</v>
      </c>
    </row>
    <row r="50" spans="2:13" s="20" customFormat="1" ht="16.5" customHeight="1" x14ac:dyDescent="0.25">
      <c r="B50" s="44" t="s">
        <v>87</v>
      </c>
      <c r="C50" s="17"/>
      <c r="D50" s="17" t="s">
        <v>54</v>
      </c>
      <c r="E50" s="33">
        <v>1008</v>
      </c>
      <c r="F50" s="33">
        <v>526</v>
      </c>
      <c r="G50" s="33">
        <v>316</v>
      </c>
      <c r="H50" s="33">
        <v>451</v>
      </c>
      <c r="I50" s="33">
        <v>635</v>
      </c>
      <c r="J50" s="33">
        <v>509.95</v>
      </c>
      <c r="K50" s="33">
        <v>1252.0899999999999</v>
      </c>
      <c r="L50" s="33">
        <v>1408.2929999999999</v>
      </c>
      <c r="M50" s="33">
        <v>331.08600000000001</v>
      </c>
    </row>
    <row r="51" spans="2:13" s="20" customFormat="1" ht="22.5" customHeight="1" x14ac:dyDescent="0.25">
      <c r="B51" s="44" t="s">
        <v>88</v>
      </c>
      <c r="C51" s="17"/>
      <c r="D51" s="17" t="s">
        <v>52</v>
      </c>
      <c r="E51" s="33">
        <v>1233</v>
      </c>
      <c r="F51" s="33">
        <v>1972</v>
      </c>
      <c r="G51" s="33">
        <v>1683</v>
      </c>
      <c r="H51" s="33">
        <v>1715</v>
      </c>
      <c r="I51" s="33">
        <v>1342</v>
      </c>
      <c r="J51" s="33">
        <v>1919.3979999999999</v>
      </c>
      <c r="K51" s="33">
        <v>2923.6379999999999</v>
      </c>
      <c r="L51" s="33">
        <v>1391.94</v>
      </c>
      <c r="M51" s="33">
        <v>850.83600000000001</v>
      </c>
    </row>
    <row r="52" spans="2:13" s="49" customFormat="1" ht="22.5" customHeight="1" x14ac:dyDescent="0.25">
      <c r="B52" s="74" t="s">
        <v>111</v>
      </c>
      <c r="C52" s="75"/>
      <c r="D52" s="75"/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</row>
    <row r="53" spans="2:13" s="49" customFormat="1" ht="16.5" customHeight="1" x14ac:dyDescent="0.25">
      <c r="B53" s="74" t="s">
        <v>101</v>
      </c>
      <c r="C53" s="75"/>
      <c r="D53" s="75"/>
      <c r="E53" s="50">
        <v>29363</v>
      </c>
      <c r="F53" s="50">
        <v>35326</v>
      </c>
      <c r="G53" s="50">
        <v>6917</v>
      </c>
      <c r="H53" s="50">
        <v>10858</v>
      </c>
      <c r="I53" s="50">
        <v>11705</v>
      </c>
      <c r="J53" s="50">
        <v>1511.8009999999999</v>
      </c>
      <c r="K53" s="50">
        <v>2517.6959999999999</v>
      </c>
      <c r="L53" s="50">
        <v>8794.9519999999993</v>
      </c>
      <c r="M53" s="50">
        <v>5586.3249999999998</v>
      </c>
    </row>
    <row r="54" spans="2:13" s="20" customFormat="1" ht="22.5" customHeight="1" x14ac:dyDescent="0.25">
      <c r="B54" s="45" t="s">
        <v>70</v>
      </c>
      <c r="C54" s="17"/>
      <c r="D54" s="17" t="s">
        <v>32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2137.1329999999998</v>
      </c>
      <c r="L54" s="33">
        <v>3032.3719999999998</v>
      </c>
      <c r="M54" s="33">
        <v>2037.2180000000001</v>
      </c>
    </row>
    <row r="55" spans="2:13" s="49" customFormat="1" ht="16.5" customHeight="1" x14ac:dyDescent="0.25">
      <c r="B55" s="74" t="s">
        <v>107</v>
      </c>
      <c r="C55" s="75"/>
      <c r="D55" s="75"/>
      <c r="E55" s="50">
        <v>4374</v>
      </c>
      <c r="F55" s="50">
        <v>26</v>
      </c>
      <c r="G55" s="50">
        <v>5651</v>
      </c>
      <c r="H55" s="50">
        <v>9206</v>
      </c>
      <c r="I55" s="50">
        <v>8969</v>
      </c>
      <c r="J55" s="50">
        <v>8886.3700000000008</v>
      </c>
      <c r="K55" s="50">
        <v>17469.777999999998</v>
      </c>
      <c r="L55" s="50">
        <v>10141.924000000001</v>
      </c>
      <c r="M55" s="50">
        <v>14732.441000000001</v>
      </c>
    </row>
    <row r="56" spans="2:13" s="20" customFormat="1" ht="16.5" customHeight="1" x14ac:dyDescent="0.25">
      <c r="B56" s="44" t="s">
        <v>72</v>
      </c>
      <c r="C56" s="17"/>
      <c r="D56" s="17" t="s">
        <v>39</v>
      </c>
      <c r="E56" s="33">
        <v>4326</v>
      </c>
      <c r="F56" s="33">
        <v>0</v>
      </c>
      <c r="G56" s="33">
        <v>5651</v>
      </c>
      <c r="H56" s="33">
        <v>7991</v>
      </c>
      <c r="I56" s="33">
        <v>8969</v>
      </c>
      <c r="J56" s="33">
        <v>7664.49</v>
      </c>
      <c r="K56" s="33">
        <v>16260.745000000001</v>
      </c>
      <c r="L56" s="33">
        <v>8771.5300000000007</v>
      </c>
      <c r="M56" s="33">
        <v>13108.141</v>
      </c>
    </row>
    <row r="57" spans="2:13" s="20" customFormat="1" ht="22.5" customHeight="1" x14ac:dyDescent="0.25">
      <c r="B57" s="45" t="s">
        <v>89</v>
      </c>
      <c r="C57" s="17"/>
      <c r="D57" s="17" t="s">
        <v>61</v>
      </c>
      <c r="E57" s="33">
        <v>0</v>
      </c>
      <c r="F57" s="33">
        <v>0</v>
      </c>
      <c r="G57" s="33">
        <v>0</v>
      </c>
      <c r="H57" s="33">
        <v>1215</v>
      </c>
      <c r="I57" s="33">
        <v>0</v>
      </c>
      <c r="J57" s="33">
        <v>1197.9000000000001</v>
      </c>
      <c r="K57" s="33">
        <v>1198.1500000000001</v>
      </c>
      <c r="L57" s="33">
        <v>1370.394</v>
      </c>
      <c r="M57" s="33">
        <v>1550</v>
      </c>
    </row>
    <row r="58" spans="2:13" s="49" customFormat="1" ht="16.5" customHeight="1" x14ac:dyDescent="0.25">
      <c r="B58" s="74" t="s">
        <v>129</v>
      </c>
      <c r="C58" s="75"/>
      <c r="D58" s="75"/>
      <c r="E58" s="50">
        <v>10155</v>
      </c>
      <c r="F58" s="50">
        <v>8451</v>
      </c>
      <c r="G58" s="50">
        <v>3834</v>
      </c>
      <c r="H58" s="50">
        <v>3072</v>
      </c>
      <c r="I58" s="50">
        <v>795</v>
      </c>
      <c r="J58" s="50">
        <v>2540.4180000000001</v>
      </c>
      <c r="K58" s="50">
        <v>1291.3820000000001</v>
      </c>
      <c r="L58" s="50">
        <v>336.78</v>
      </c>
      <c r="M58" s="50">
        <v>564.625</v>
      </c>
    </row>
    <row r="59" spans="2:13" s="20" customFormat="1" ht="22.5" customHeight="1" x14ac:dyDescent="0.25">
      <c r="B59" s="45" t="s">
        <v>75</v>
      </c>
      <c r="C59" s="17"/>
      <c r="D59" s="17" t="s">
        <v>62</v>
      </c>
      <c r="E59" s="33">
        <v>61</v>
      </c>
      <c r="F59" s="33">
        <v>4576</v>
      </c>
      <c r="G59" s="33">
        <v>0</v>
      </c>
      <c r="H59" s="33">
        <v>67</v>
      </c>
      <c r="I59" s="33">
        <v>0</v>
      </c>
      <c r="J59" s="33">
        <v>1534.8920000000001</v>
      </c>
      <c r="K59" s="33">
        <v>0</v>
      </c>
      <c r="L59" s="33">
        <v>3.8029999999999999</v>
      </c>
      <c r="M59" s="33">
        <v>0</v>
      </c>
    </row>
    <row r="60" spans="2:13" s="49" customFormat="1" ht="16.5" customHeight="1" x14ac:dyDescent="0.25">
      <c r="B60" s="74" t="s">
        <v>102</v>
      </c>
      <c r="C60" s="75"/>
      <c r="D60" s="75"/>
      <c r="E60" s="50">
        <v>9250</v>
      </c>
      <c r="F60" s="50">
        <v>13940</v>
      </c>
      <c r="G60" s="50">
        <v>1336</v>
      </c>
      <c r="H60" s="50">
        <v>10976</v>
      </c>
      <c r="I60" s="50">
        <v>22875</v>
      </c>
      <c r="J60" s="50">
        <v>18719.974999999999</v>
      </c>
      <c r="K60" s="50">
        <v>23125.774000000001</v>
      </c>
      <c r="L60" s="50">
        <v>22465.823</v>
      </c>
      <c r="M60" s="50">
        <v>12531.678</v>
      </c>
    </row>
    <row r="61" spans="2:13" s="20" customFormat="1" ht="16.5" customHeight="1" x14ac:dyDescent="0.25">
      <c r="B61" s="44" t="s">
        <v>78</v>
      </c>
      <c r="C61" s="17"/>
      <c r="D61" s="17" t="s">
        <v>36</v>
      </c>
      <c r="E61" s="33">
        <v>9147</v>
      </c>
      <c r="F61" s="33">
        <v>13884</v>
      </c>
      <c r="G61" s="33">
        <v>0</v>
      </c>
      <c r="H61" s="33">
        <v>8184</v>
      </c>
      <c r="I61" s="33">
        <v>14712</v>
      </c>
      <c r="J61" s="33">
        <v>17455.942999999999</v>
      </c>
      <c r="K61" s="33">
        <v>18589.491999999998</v>
      </c>
      <c r="L61" s="33">
        <v>22465.823</v>
      </c>
      <c r="M61" s="33">
        <v>12509.040999999999</v>
      </c>
    </row>
    <row r="62" spans="2:13" s="20" customFormat="1" ht="22.5" customHeight="1" x14ac:dyDescent="0.25">
      <c r="B62" s="45" t="s">
        <v>90</v>
      </c>
      <c r="C62" s="17"/>
      <c r="D62" s="17" t="s">
        <v>53</v>
      </c>
      <c r="E62" s="33">
        <v>0</v>
      </c>
      <c r="F62" s="33">
        <v>0</v>
      </c>
      <c r="G62" s="33">
        <v>0</v>
      </c>
      <c r="H62" s="33">
        <v>0</v>
      </c>
      <c r="I62" s="33">
        <v>2130</v>
      </c>
      <c r="J62" s="33">
        <v>1189.123</v>
      </c>
      <c r="K62" s="33">
        <v>4524.8559999999998</v>
      </c>
      <c r="L62" s="33">
        <v>0</v>
      </c>
      <c r="M62" s="33">
        <v>0</v>
      </c>
    </row>
    <row r="63" spans="2:13" s="49" customFormat="1" ht="23.25" customHeight="1" x14ac:dyDescent="0.25">
      <c r="B63" s="74" t="s">
        <v>103</v>
      </c>
      <c r="C63" s="75"/>
      <c r="D63" s="75"/>
      <c r="E63" s="50">
        <v>0</v>
      </c>
      <c r="F63" s="50">
        <v>0</v>
      </c>
      <c r="G63" s="50">
        <v>0</v>
      </c>
      <c r="H63" s="50">
        <v>0</v>
      </c>
      <c r="I63" s="50">
        <v>23</v>
      </c>
      <c r="J63" s="50">
        <v>9.2170000000000005</v>
      </c>
      <c r="K63" s="50">
        <v>0</v>
      </c>
      <c r="L63" s="50">
        <v>0</v>
      </c>
      <c r="M63" s="50">
        <v>0</v>
      </c>
    </row>
    <row r="64" spans="2:13" s="49" customFormat="1" ht="16.5" customHeight="1" x14ac:dyDescent="0.25">
      <c r="B64" s="74" t="s">
        <v>104</v>
      </c>
      <c r="C64" s="75"/>
      <c r="D64" s="75"/>
      <c r="E64" s="50">
        <v>13290</v>
      </c>
      <c r="F64" s="50">
        <v>8957</v>
      </c>
      <c r="G64" s="50">
        <v>7082</v>
      </c>
      <c r="H64" s="50">
        <v>10993</v>
      </c>
      <c r="I64" s="50">
        <v>8904</v>
      </c>
      <c r="J64" s="50">
        <v>5045.9589999999998</v>
      </c>
      <c r="K64" s="50">
        <v>4493.2849999999999</v>
      </c>
      <c r="L64" s="50">
        <v>3826.5619999999999</v>
      </c>
      <c r="M64" s="50">
        <v>3126.3</v>
      </c>
    </row>
    <row r="65" spans="2:13" s="20" customFormat="1" ht="16.5" customHeight="1" x14ac:dyDescent="0.25">
      <c r="B65" s="44" t="s">
        <v>81</v>
      </c>
      <c r="C65" s="17"/>
      <c r="D65" s="17" t="s">
        <v>96</v>
      </c>
      <c r="E65" s="33">
        <v>1067</v>
      </c>
      <c r="F65" s="33">
        <v>772</v>
      </c>
      <c r="G65" s="33">
        <v>485</v>
      </c>
      <c r="H65" s="33">
        <v>2138</v>
      </c>
      <c r="I65" s="33">
        <v>1041</v>
      </c>
      <c r="J65" s="33">
        <v>834.80200000000002</v>
      </c>
      <c r="K65" s="33">
        <v>872.38400000000001</v>
      </c>
      <c r="L65" s="33">
        <v>1072.2750000000001</v>
      </c>
      <c r="M65" s="33">
        <v>733.50300000000004</v>
      </c>
    </row>
    <row r="66" spans="2:13" s="20" customFormat="1" ht="22.5" customHeight="1" x14ac:dyDescent="0.25">
      <c r="B66" s="45" t="s">
        <v>91</v>
      </c>
      <c r="C66" s="17"/>
      <c r="D66" s="17" t="s">
        <v>57</v>
      </c>
      <c r="E66" s="33">
        <v>1565</v>
      </c>
      <c r="F66" s="33">
        <v>1877</v>
      </c>
      <c r="G66" s="33">
        <v>1118</v>
      </c>
      <c r="H66" s="33">
        <v>1326</v>
      </c>
      <c r="I66" s="33">
        <v>724</v>
      </c>
      <c r="J66" s="33">
        <v>1508.827</v>
      </c>
      <c r="K66" s="33">
        <v>1757.088</v>
      </c>
      <c r="L66" s="33">
        <v>1307.711</v>
      </c>
      <c r="M66" s="33">
        <v>724.77</v>
      </c>
    </row>
    <row r="67" spans="2:13" s="49" customFormat="1" ht="16.5" customHeight="1" x14ac:dyDescent="0.25">
      <c r="B67" s="74" t="s">
        <v>108</v>
      </c>
      <c r="C67" s="75"/>
      <c r="D67" s="75"/>
      <c r="E67" s="50">
        <v>18583</v>
      </c>
      <c r="F67" s="50">
        <v>16997</v>
      </c>
      <c r="G67" s="50">
        <v>11061</v>
      </c>
      <c r="H67" s="50">
        <v>20639</v>
      </c>
      <c r="I67" s="50">
        <v>15509</v>
      </c>
      <c r="J67" s="50">
        <v>16794.833999999999</v>
      </c>
      <c r="K67" s="50">
        <v>16882.569</v>
      </c>
      <c r="L67" s="50">
        <v>24586.857</v>
      </c>
      <c r="M67" s="50">
        <v>18432.103999999999</v>
      </c>
    </row>
    <row r="68" spans="2:13" s="20" customFormat="1" ht="16.5" customHeight="1" x14ac:dyDescent="0.25">
      <c r="B68" s="44" t="s">
        <v>92</v>
      </c>
      <c r="C68" s="17"/>
      <c r="D68" s="17" t="s">
        <v>55</v>
      </c>
      <c r="E68" s="33">
        <v>784</v>
      </c>
      <c r="F68" s="33">
        <v>555</v>
      </c>
      <c r="G68" s="33">
        <v>560</v>
      </c>
      <c r="H68" s="33">
        <v>549</v>
      </c>
      <c r="I68" s="33">
        <v>551</v>
      </c>
      <c r="J68" s="33">
        <v>710.66899999999998</v>
      </c>
      <c r="K68" s="33">
        <v>806.20399999999995</v>
      </c>
      <c r="L68" s="33">
        <v>809.43399999999997</v>
      </c>
      <c r="M68" s="33">
        <v>468.98500000000001</v>
      </c>
    </row>
    <row r="69" spans="2:13" s="20" customFormat="1" ht="16.5" customHeight="1" x14ac:dyDescent="0.25">
      <c r="B69" s="44" t="s">
        <v>93</v>
      </c>
      <c r="C69" s="17"/>
      <c r="D69" s="17" t="s">
        <v>50</v>
      </c>
      <c r="E69" s="33">
        <v>3870</v>
      </c>
      <c r="F69" s="33">
        <v>1701</v>
      </c>
      <c r="G69" s="33">
        <v>2909</v>
      </c>
      <c r="H69" s="33">
        <v>2410</v>
      </c>
      <c r="I69" s="33">
        <v>1588</v>
      </c>
      <c r="J69" s="33">
        <v>1989.951</v>
      </c>
      <c r="K69" s="33">
        <v>2199.7559999999999</v>
      </c>
      <c r="L69" s="33">
        <v>2672.7779999999998</v>
      </c>
      <c r="M69" s="33">
        <v>2202.3290000000002</v>
      </c>
    </row>
    <row r="70" spans="2:13" s="20" customFormat="1" ht="16.5" customHeight="1" x14ac:dyDescent="0.25">
      <c r="B70" s="44" t="s">
        <v>94</v>
      </c>
      <c r="C70" s="17"/>
      <c r="D70" s="17" t="s">
        <v>49</v>
      </c>
      <c r="E70" s="33">
        <v>2025</v>
      </c>
      <c r="F70" s="33">
        <v>2640</v>
      </c>
      <c r="G70" s="33">
        <v>33</v>
      </c>
      <c r="H70" s="33">
        <v>4129</v>
      </c>
      <c r="I70" s="33">
        <v>1749</v>
      </c>
      <c r="J70" s="33">
        <v>2439.134</v>
      </c>
      <c r="K70" s="33">
        <v>1866.874</v>
      </c>
      <c r="L70" s="33">
        <v>2880.114</v>
      </c>
      <c r="M70" s="33">
        <v>936.28700000000003</v>
      </c>
    </row>
    <row r="71" spans="2:13" s="20" customFormat="1" ht="16.5" customHeight="1" x14ac:dyDescent="0.25">
      <c r="B71" s="44" t="s">
        <v>83</v>
      </c>
      <c r="C71" s="17"/>
      <c r="D71" s="17" t="s">
        <v>46</v>
      </c>
      <c r="E71" s="33">
        <v>1039</v>
      </c>
      <c r="F71" s="33">
        <v>577</v>
      </c>
      <c r="G71" s="33">
        <v>180</v>
      </c>
      <c r="H71" s="33">
        <v>1082</v>
      </c>
      <c r="I71" s="33">
        <v>815</v>
      </c>
      <c r="J71" s="33">
        <v>519.923</v>
      </c>
      <c r="K71" s="33">
        <v>765.25199999999995</v>
      </c>
      <c r="L71" s="33">
        <v>1095.8800000000001</v>
      </c>
      <c r="M71" s="33">
        <v>2561.5909999999999</v>
      </c>
    </row>
    <row r="72" spans="2:13" s="20" customFormat="1" ht="16.5" customHeight="1" x14ac:dyDescent="0.25">
      <c r="B72" s="44" t="s">
        <v>84</v>
      </c>
      <c r="C72" s="17"/>
      <c r="D72" s="17" t="s">
        <v>34</v>
      </c>
      <c r="E72" s="33">
        <v>7514</v>
      </c>
      <c r="F72" s="33">
        <v>8676</v>
      </c>
      <c r="G72" s="33">
        <v>5526</v>
      </c>
      <c r="H72" s="33">
        <v>9112</v>
      </c>
      <c r="I72" s="33">
        <v>8090</v>
      </c>
      <c r="J72" s="33">
        <v>8188</v>
      </c>
      <c r="K72" s="33">
        <v>8332.1610000000001</v>
      </c>
      <c r="L72" s="33">
        <v>10291.084999999999</v>
      </c>
      <c r="M72" s="33">
        <v>9503.77</v>
      </c>
    </row>
    <row r="73" spans="2:13" s="34" customFormat="1" ht="22.5" customHeight="1" x14ac:dyDescent="0.25">
      <c r="B73" s="44" t="s">
        <v>95</v>
      </c>
      <c r="C73" s="17"/>
      <c r="D73" s="17" t="s">
        <v>59</v>
      </c>
      <c r="E73" s="33">
        <v>488</v>
      </c>
      <c r="F73" s="33">
        <v>603</v>
      </c>
      <c r="G73" s="33">
        <v>452</v>
      </c>
      <c r="H73" s="33">
        <v>894</v>
      </c>
      <c r="I73" s="33">
        <v>551</v>
      </c>
      <c r="J73" s="33">
        <v>842.16200000000003</v>
      </c>
      <c r="K73" s="33">
        <v>680.029</v>
      </c>
      <c r="L73" s="33">
        <v>795.096</v>
      </c>
      <c r="M73" s="33">
        <v>150.63</v>
      </c>
    </row>
    <row r="74" spans="2:13" s="56" customFormat="1" ht="22.5" customHeight="1" x14ac:dyDescent="0.25">
      <c r="B74" s="76" t="s">
        <v>127</v>
      </c>
      <c r="C74" s="76"/>
      <c r="D74" s="76"/>
      <c r="E74" s="55">
        <f t="shared" ref="E74:M74" si="5">SUM(E45,E47,E52,E53,E55,E58,E60,E63,E64,E67)-SUM(E46,E48:E51,E54,E56:E57,E59,E61:E62,E65:E66,E68:E73)</f>
        <v>54831</v>
      </c>
      <c r="F74" s="55">
        <f t="shared" si="5"/>
        <v>52611</v>
      </c>
      <c r="G74" s="55">
        <f t="shared" si="5"/>
        <v>20285</v>
      </c>
      <c r="H74" s="55">
        <f t="shared" si="5"/>
        <v>27675</v>
      </c>
      <c r="I74" s="55">
        <f t="shared" si="5"/>
        <v>31589</v>
      </c>
      <c r="J74" s="55">
        <f t="shared" si="5"/>
        <v>9104.7919999999867</v>
      </c>
      <c r="K74" s="55">
        <f t="shared" si="5"/>
        <v>7604.9820000000036</v>
      </c>
      <c r="L74" s="55">
        <f t="shared" ref="L74" si="6">SUM(L45,L47,L52,L53,L55,L58,L60,L63,L64,L67)-SUM(L46,L48:L51,L54,L56:L57,L59,L61:L62,L65:L66,L68:L73)</f>
        <v>15452.79099999999</v>
      </c>
      <c r="M74" s="55">
        <f t="shared" si="5"/>
        <v>10830.997000000018</v>
      </c>
    </row>
    <row r="75" spans="2:13" s="6" customFormat="1" ht="22.5" customHeight="1" x14ac:dyDescent="0.25">
      <c r="B75" s="77" t="s">
        <v>27</v>
      </c>
      <c r="C75" s="77"/>
      <c r="D75" s="78"/>
      <c r="E75" s="35">
        <f t="shared" ref="E75:K75" si="7">SUM(E9,E44)</f>
        <v>595195</v>
      </c>
      <c r="F75" s="35">
        <f t="shared" si="7"/>
        <v>641341</v>
      </c>
      <c r="G75" s="35">
        <f t="shared" si="7"/>
        <v>239306</v>
      </c>
      <c r="H75" s="35">
        <f t="shared" si="7"/>
        <v>412592</v>
      </c>
      <c r="I75" s="35">
        <f t="shared" si="7"/>
        <v>443065</v>
      </c>
      <c r="J75" s="35">
        <f t="shared" si="7"/>
        <v>393053.74099999992</v>
      </c>
      <c r="K75" s="35">
        <f t="shared" si="7"/>
        <v>386230.03500000003</v>
      </c>
      <c r="L75" s="35">
        <f>IF(L9="…","…",SUM(L9,L44))</f>
        <v>414148.05899999989</v>
      </c>
      <c r="M75" s="35">
        <f>IF(M9="…","…",SUM(M9,M44))</f>
        <v>511594.4169999999</v>
      </c>
    </row>
    <row r="76" spans="2:13" s="36" customFormat="1" ht="6.75" customHeight="1" x14ac:dyDescent="0.25"/>
    <row r="77" spans="2:13" s="36" customFormat="1" ht="23.25" customHeight="1" x14ac:dyDescent="0.25">
      <c r="B77" s="79" t="s">
        <v>128</v>
      </c>
      <c r="C77" s="80"/>
      <c r="D77" s="81"/>
      <c r="E77" s="81"/>
      <c r="F77" s="81"/>
      <c r="G77" s="81"/>
      <c r="H77" s="81"/>
      <c r="I77" s="81"/>
      <c r="J77" s="81"/>
      <c r="K77" s="81"/>
      <c r="L77" s="81"/>
      <c r="M77" s="82"/>
    </row>
    <row r="78" spans="2:13" s="31" customFormat="1" ht="6.75" customHeight="1" thickBot="1" x14ac:dyDescent="0.25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</row>
    <row r="79" spans="2:13" s="20" customFormat="1" ht="16.5" customHeight="1" x14ac:dyDescent="0.25">
      <c r="B79" s="17"/>
      <c r="C79" s="17"/>
      <c r="D79" s="17"/>
      <c r="E79" s="33"/>
      <c r="F79" s="33"/>
      <c r="G79" s="33"/>
      <c r="H79" s="33"/>
      <c r="I79" s="33"/>
      <c r="J79" s="33"/>
      <c r="K79" s="33"/>
      <c r="L79" s="33"/>
      <c r="M79" s="33"/>
    </row>
    <row r="80" spans="2:13" s="20" customFormat="1" ht="16.5" customHeight="1" x14ac:dyDescent="0.25">
      <c r="B80" s="17"/>
      <c r="C80" s="17"/>
      <c r="D80" s="17"/>
      <c r="E80" s="33"/>
      <c r="F80" s="33"/>
      <c r="G80" s="33"/>
      <c r="H80" s="33"/>
      <c r="I80" s="33"/>
      <c r="J80" s="33"/>
      <c r="K80" s="33"/>
      <c r="L80" s="33"/>
      <c r="M80" s="33"/>
    </row>
    <row r="81" spans="2:13" s="20" customFormat="1" ht="16.5" customHeight="1" x14ac:dyDescent="0.25">
      <c r="B81" s="17"/>
      <c r="C81" s="17"/>
      <c r="D81" s="17"/>
      <c r="E81" s="33"/>
      <c r="F81" s="33"/>
      <c r="G81" s="33"/>
      <c r="H81" s="33"/>
      <c r="I81" s="33"/>
      <c r="J81" s="33"/>
      <c r="K81" s="33"/>
      <c r="L81" s="33"/>
      <c r="M81" s="33"/>
    </row>
    <row r="82" spans="2:13" s="20" customFormat="1" ht="16.5" customHeight="1" x14ac:dyDescent="0.25">
      <c r="B82" s="17"/>
      <c r="C82" s="17"/>
      <c r="D82" s="17"/>
      <c r="E82" s="33"/>
      <c r="F82" s="33"/>
      <c r="G82" s="33"/>
      <c r="H82" s="33"/>
      <c r="I82" s="33"/>
      <c r="J82" s="33"/>
      <c r="K82" s="33"/>
      <c r="L82" s="33"/>
      <c r="M82" s="33"/>
    </row>
    <row r="83" spans="2:13" s="20" customFormat="1" ht="16.5" customHeight="1" x14ac:dyDescent="0.25">
      <c r="B83" s="17"/>
      <c r="C83" s="17"/>
      <c r="D83" s="17"/>
      <c r="E83" s="33"/>
      <c r="F83" s="33"/>
      <c r="G83" s="33"/>
      <c r="H83" s="33"/>
      <c r="I83" s="33"/>
      <c r="J83" s="33"/>
      <c r="K83" s="33"/>
      <c r="L83" s="33"/>
      <c r="M83" s="33"/>
    </row>
    <row r="84" spans="2:13" s="20" customFormat="1" ht="16.5" customHeight="1" x14ac:dyDescent="0.25">
      <c r="B84" s="17"/>
      <c r="C84" s="17"/>
      <c r="D84" s="17"/>
      <c r="E84" s="33"/>
      <c r="F84" s="33"/>
      <c r="G84" s="33"/>
      <c r="H84" s="33"/>
      <c r="I84" s="33"/>
      <c r="J84" s="33"/>
      <c r="K84" s="33"/>
      <c r="L84" s="33"/>
      <c r="M84" s="33"/>
    </row>
    <row r="85" spans="2:13" s="20" customFormat="1" ht="16.5" customHeight="1" x14ac:dyDescent="0.25">
      <c r="B85" s="17"/>
      <c r="C85" s="17"/>
      <c r="D85" s="17"/>
      <c r="E85" s="33"/>
      <c r="F85" s="33"/>
      <c r="G85" s="33"/>
      <c r="H85" s="33"/>
      <c r="I85" s="33"/>
      <c r="J85" s="33"/>
      <c r="K85" s="33"/>
      <c r="L85" s="33"/>
      <c r="M85" s="33"/>
    </row>
    <row r="86" spans="2:13" s="20" customFormat="1" ht="16.5" customHeight="1" x14ac:dyDescent="0.25">
      <c r="B86" s="17"/>
      <c r="C86" s="17"/>
      <c r="D86" s="17"/>
      <c r="E86" s="33"/>
      <c r="F86" s="33"/>
      <c r="G86" s="33"/>
      <c r="H86" s="33"/>
      <c r="I86" s="33"/>
      <c r="J86" s="33"/>
      <c r="K86" s="33"/>
      <c r="L86" s="33"/>
      <c r="M86" s="33"/>
    </row>
    <row r="87" spans="2:13" s="20" customFormat="1" ht="16.5" customHeight="1" x14ac:dyDescent="0.25">
      <c r="B87" s="17"/>
      <c r="C87" s="17"/>
      <c r="D87" s="17"/>
      <c r="E87" s="33"/>
      <c r="F87" s="33"/>
      <c r="G87" s="33"/>
      <c r="H87" s="33"/>
      <c r="I87" s="33"/>
      <c r="J87" s="33"/>
      <c r="K87" s="33"/>
      <c r="L87" s="33"/>
      <c r="M87" s="33"/>
    </row>
    <row r="88" spans="2:13" s="20" customFormat="1" ht="16.5" customHeight="1" x14ac:dyDescent="0.25">
      <c r="B88" s="17"/>
      <c r="C88" s="17"/>
      <c r="D88" s="17"/>
      <c r="E88" s="33"/>
      <c r="F88" s="33"/>
      <c r="G88" s="33"/>
      <c r="H88" s="33"/>
      <c r="I88" s="33"/>
      <c r="J88" s="33"/>
      <c r="K88" s="33"/>
      <c r="L88" s="33"/>
      <c r="M88" s="33"/>
    </row>
    <row r="89" spans="2:13" s="20" customFormat="1" ht="16.5" customHeight="1" x14ac:dyDescent="0.25">
      <c r="B89" s="17"/>
      <c r="C89" s="17"/>
      <c r="D89" s="17"/>
      <c r="E89" s="33"/>
      <c r="F89" s="33"/>
      <c r="G89" s="33"/>
      <c r="H89" s="33"/>
      <c r="I89" s="33"/>
      <c r="J89" s="33"/>
      <c r="K89" s="33"/>
      <c r="L89" s="33"/>
      <c r="M89" s="33"/>
    </row>
    <row r="90" spans="2:13" s="20" customFormat="1" ht="16.5" customHeight="1" x14ac:dyDescent="0.25">
      <c r="B90" s="17"/>
      <c r="C90" s="17"/>
      <c r="D90" s="17"/>
      <c r="E90" s="33"/>
      <c r="F90" s="33"/>
      <c r="G90" s="33"/>
      <c r="H90" s="33"/>
      <c r="I90" s="33"/>
      <c r="J90" s="33"/>
      <c r="K90" s="33"/>
      <c r="L90" s="33"/>
      <c r="M90" s="33"/>
    </row>
    <row r="91" spans="2:13" s="20" customFormat="1" ht="16.5" customHeight="1" x14ac:dyDescent="0.25">
      <c r="B91" s="17"/>
      <c r="C91" s="17"/>
      <c r="D91" s="17"/>
      <c r="E91" s="33"/>
      <c r="F91" s="33"/>
      <c r="G91" s="33"/>
      <c r="H91" s="33"/>
      <c r="I91" s="33"/>
      <c r="J91" s="33"/>
      <c r="K91" s="33"/>
      <c r="L91" s="33"/>
      <c r="M91" s="33"/>
    </row>
    <row r="92" spans="2:13" s="20" customFormat="1" ht="16.5" customHeight="1" x14ac:dyDescent="0.25">
      <c r="B92" s="17"/>
      <c r="C92" s="17"/>
      <c r="D92" s="17"/>
      <c r="E92" s="33"/>
      <c r="F92" s="33"/>
      <c r="G92" s="33"/>
      <c r="H92" s="33"/>
      <c r="I92" s="33"/>
      <c r="J92" s="33"/>
      <c r="K92" s="33"/>
      <c r="L92" s="33"/>
      <c r="M92" s="33"/>
    </row>
    <row r="93" spans="2:13" s="20" customFormat="1" ht="16.5" customHeight="1" x14ac:dyDescent="0.25">
      <c r="B93" s="17"/>
      <c r="C93" s="17"/>
      <c r="D93" s="17"/>
      <c r="E93" s="33"/>
      <c r="F93" s="33"/>
      <c r="G93" s="33"/>
      <c r="H93" s="33"/>
      <c r="I93" s="33"/>
      <c r="J93" s="33"/>
      <c r="K93" s="33"/>
      <c r="L93" s="33"/>
      <c r="M93" s="33"/>
    </row>
    <row r="94" spans="2:13" s="20" customFormat="1" ht="16.5" customHeight="1" x14ac:dyDescent="0.25">
      <c r="B94" s="17"/>
      <c r="C94" s="17"/>
      <c r="D94" s="17"/>
      <c r="E94" s="33"/>
      <c r="F94" s="33"/>
      <c r="G94" s="33"/>
      <c r="H94" s="33"/>
      <c r="I94" s="33"/>
      <c r="J94" s="33"/>
      <c r="K94" s="33"/>
      <c r="L94" s="33"/>
      <c r="M94" s="33"/>
    </row>
    <row r="95" spans="2:13" s="20" customFormat="1" ht="16.5" customHeight="1" x14ac:dyDescent="0.25">
      <c r="B95" s="17"/>
      <c r="C95" s="17"/>
      <c r="D95" s="17"/>
      <c r="E95" s="33"/>
      <c r="F95" s="33"/>
      <c r="G95" s="33"/>
      <c r="H95" s="33"/>
      <c r="I95" s="33"/>
      <c r="J95" s="33"/>
      <c r="K95" s="33"/>
      <c r="L95" s="33"/>
      <c r="M95" s="33"/>
    </row>
    <row r="96" spans="2:13" s="20" customFormat="1" ht="16.5" customHeight="1" x14ac:dyDescent="0.25">
      <c r="B96" s="17"/>
      <c r="C96" s="17"/>
      <c r="D96" s="17"/>
      <c r="E96" s="33"/>
      <c r="F96" s="33"/>
      <c r="G96" s="33"/>
      <c r="H96" s="33"/>
      <c r="I96" s="33"/>
      <c r="J96" s="33"/>
      <c r="K96" s="33"/>
      <c r="L96" s="33"/>
      <c r="M96" s="33"/>
    </row>
    <row r="97" spans="2:13" s="20" customFormat="1" ht="16.5" customHeight="1" x14ac:dyDescent="0.25">
      <c r="B97" s="17"/>
      <c r="C97" s="17"/>
      <c r="D97" s="17"/>
      <c r="E97" s="33"/>
      <c r="F97" s="33"/>
      <c r="G97" s="33"/>
      <c r="H97" s="33"/>
      <c r="I97" s="33"/>
      <c r="J97" s="33"/>
      <c r="K97" s="33"/>
      <c r="L97" s="33"/>
      <c r="M97" s="33"/>
    </row>
    <row r="98" spans="2:13" s="20" customFormat="1" ht="16.5" customHeight="1" x14ac:dyDescent="0.25">
      <c r="B98" s="17"/>
      <c r="C98" s="17"/>
      <c r="D98" s="17"/>
      <c r="E98" s="33"/>
      <c r="F98" s="33"/>
      <c r="G98" s="33"/>
      <c r="H98" s="33"/>
      <c r="I98" s="33"/>
      <c r="J98" s="33"/>
      <c r="K98" s="33"/>
      <c r="L98" s="33"/>
      <c r="M98" s="33"/>
    </row>
    <row r="99" spans="2:13" s="20" customFormat="1" ht="16.5" customHeight="1" x14ac:dyDescent="0.25">
      <c r="B99" s="17"/>
      <c r="C99" s="17"/>
      <c r="D99" s="17"/>
      <c r="E99" s="33"/>
      <c r="F99" s="33"/>
      <c r="G99" s="33"/>
      <c r="H99" s="33"/>
      <c r="I99" s="33"/>
      <c r="J99" s="33"/>
      <c r="K99" s="33"/>
      <c r="L99" s="33"/>
      <c r="M99" s="33"/>
    </row>
    <row r="100" spans="2:13" s="20" customFormat="1" ht="16.5" customHeight="1" x14ac:dyDescent="0.25">
      <c r="B100" s="17"/>
      <c r="C100" s="17"/>
      <c r="D100" s="17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2:13" s="20" customFormat="1" ht="16.5" customHeight="1" x14ac:dyDescent="0.25">
      <c r="B101" s="17"/>
      <c r="C101" s="17"/>
      <c r="D101" s="17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2:13" s="20" customFormat="1" ht="16.5" customHeight="1" x14ac:dyDescent="0.25">
      <c r="B102" s="17"/>
      <c r="C102" s="17"/>
      <c r="D102" s="17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2:13" s="20" customFormat="1" ht="16.5" customHeight="1" x14ac:dyDescent="0.25">
      <c r="B103" s="17"/>
      <c r="C103" s="17"/>
      <c r="D103" s="17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2:13" s="20" customFormat="1" ht="16.5" customHeight="1" x14ac:dyDescent="0.25">
      <c r="B104" s="17"/>
      <c r="C104" s="17"/>
      <c r="D104" s="17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2:13" s="20" customFormat="1" ht="16.5" customHeight="1" x14ac:dyDescent="0.25">
      <c r="B105" s="17"/>
      <c r="C105" s="17"/>
      <c r="D105" s="17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2:13" s="20" customFormat="1" ht="16.5" customHeight="1" x14ac:dyDescent="0.25">
      <c r="B106" s="17"/>
      <c r="C106" s="17"/>
      <c r="D106" s="17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2:13" s="20" customFormat="1" ht="16.5" customHeight="1" x14ac:dyDescent="0.25">
      <c r="B107" s="17"/>
      <c r="C107" s="17"/>
      <c r="D107" s="17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2:13" s="20" customFormat="1" ht="16.5" customHeight="1" x14ac:dyDescent="0.25">
      <c r="B108" s="17"/>
      <c r="C108" s="17"/>
      <c r="D108" s="17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2:13" s="20" customFormat="1" ht="16.5" customHeight="1" x14ac:dyDescent="0.25">
      <c r="B109" s="17"/>
      <c r="C109" s="17"/>
      <c r="D109" s="17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2:13" s="20" customFormat="1" ht="16.5" customHeight="1" x14ac:dyDescent="0.25">
      <c r="B110" s="17"/>
      <c r="C110" s="17"/>
      <c r="D110" s="17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2:13" s="20" customFormat="1" ht="16.5" customHeight="1" x14ac:dyDescent="0.25">
      <c r="B111" s="17"/>
      <c r="C111" s="17"/>
      <c r="D111" s="17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2:13" s="20" customFormat="1" ht="16.5" customHeight="1" x14ac:dyDescent="0.25">
      <c r="B112" s="17"/>
      <c r="C112" s="17"/>
      <c r="D112" s="17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2:13" s="20" customFormat="1" ht="16.5" customHeight="1" x14ac:dyDescent="0.25">
      <c r="B113" s="17"/>
      <c r="C113" s="17"/>
      <c r="D113" s="17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2:13" s="20" customFormat="1" ht="16.5" customHeight="1" x14ac:dyDescent="0.25">
      <c r="B114" s="17"/>
      <c r="C114" s="17"/>
      <c r="D114" s="17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2:13" s="20" customFormat="1" ht="16.5" customHeight="1" x14ac:dyDescent="0.25">
      <c r="B115" s="17"/>
      <c r="C115" s="17"/>
      <c r="D115" s="17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2:13" s="20" customFormat="1" ht="16.5" customHeight="1" x14ac:dyDescent="0.25">
      <c r="B116" s="17"/>
      <c r="C116" s="17"/>
      <c r="D116" s="17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2:13" s="20" customFormat="1" ht="16.5" customHeight="1" x14ac:dyDescent="0.25">
      <c r="B117" s="17"/>
      <c r="C117" s="17"/>
      <c r="D117" s="17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2:13" s="20" customFormat="1" ht="16.5" customHeight="1" x14ac:dyDescent="0.25">
      <c r="B118" s="17"/>
      <c r="C118" s="17"/>
      <c r="D118" s="17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2:13" s="20" customFormat="1" ht="16.5" customHeight="1" x14ac:dyDescent="0.25">
      <c r="B119" s="17"/>
      <c r="C119" s="17"/>
      <c r="D119" s="17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2:13" s="20" customFormat="1" ht="16.5" customHeight="1" x14ac:dyDescent="0.25">
      <c r="B120" s="17"/>
      <c r="C120" s="17"/>
      <c r="D120" s="17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2:13" s="20" customFormat="1" ht="16.5" customHeight="1" x14ac:dyDescent="0.25">
      <c r="B121" s="17"/>
      <c r="C121" s="17"/>
      <c r="D121" s="17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2:13" s="20" customFormat="1" ht="16.5" customHeight="1" x14ac:dyDescent="0.25">
      <c r="B122" s="17"/>
      <c r="C122" s="17"/>
      <c r="D122" s="17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2:13" s="20" customFormat="1" ht="16.5" customHeight="1" x14ac:dyDescent="0.25">
      <c r="B123" s="17"/>
      <c r="C123" s="17"/>
      <c r="D123" s="17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2:13" s="20" customFormat="1" ht="16.5" customHeight="1" x14ac:dyDescent="0.25">
      <c r="B124" s="17"/>
      <c r="C124" s="17"/>
      <c r="D124" s="17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2:13" s="20" customFormat="1" ht="16.5" customHeight="1" x14ac:dyDescent="0.25">
      <c r="B125" s="17"/>
      <c r="C125" s="17"/>
      <c r="D125" s="17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2:13" s="20" customFormat="1" ht="16.5" customHeight="1" x14ac:dyDescent="0.25">
      <c r="B126" s="17"/>
      <c r="C126" s="17"/>
      <c r="D126" s="17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2:13" s="20" customFormat="1" ht="16.5" customHeight="1" x14ac:dyDescent="0.25">
      <c r="B127" s="17"/>
      <c r="C127" s="17"/>
      <c r="D127" s="17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2:13" s="20" customFormat="1" ht="16.5" customHeight="1" x14ac:dyDescent="0.25">
      <c r="B128" s="17"/>
      <c r="C128" s="17"/>
      <c r="D128" s="17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2:13" s="20" customFormat="1" ht="16.5" customHeight="1" x14ac:dyDescent="0.25">
      <c r="B129" s="17"/>
      <c r="C129" s="17"/>
      <c r="D129" s="17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2:13" s="20" customFormat="1" ht="16.5" customHeight="1" x14ac:dyDescent="0.25">
      <c r="B130" s="17"/>
      <c r="C130" s="17"/>
      <c r="D130" s="17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2:13" s="20" customFormat="1" ht="16.5" customHeight="1" x14ac:dyDescent="0.25">
      <c r="B131" s="17"/>
      <c r="C131" s="17"/>
      <c r="D131" s="17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2:13" s="20" customFormat="1" ht="16.5" customHeight="1" x14ac:dyDescent="0.25">
      <c r="B132" s="17"/>
      <c r="C132" s="17"/>
      <c r="D132" s="17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2:13" s="20" customFormat="1" ht="16.5" customHeight="1" x14ac:dyDescent="0.25">
      <c r="B133" s="17"/>
      <c r="C133" s="17"/>
      <c r="D133" s="17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2:13" s="20" customFormat="1" ht="16.5" customHeight="1" x14ac:dyDescent="0.25">
      <c r="B134" s="17"/>
      <c r="C134" s="17"/>
      <c r="D134" s="17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2:13" s="20" customFormat="1" ht="16.5" customHeight="1" x14ac:dyDescent="0.25">
      <c r="B135" s="17"/>
      <c r="C135" s="17"/>
      <c r="D135" s="17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2:13" s="20" customFormat="1" ht="16.5" customHeight="1" x14ac:dyDescent="0.25">
      <c r="B136" s="17"/>
      <c r="C136" s="17"/>
      <c r="D136" s="17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2:13" s="20" customFormat="1" ht="16.5" customHeight="1" x14ac:dyDescent="0.25">
      <c r="B137" s="17"/>
      <c r="C137" s="17"/>
      <c r="D137" s="17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2:13" s="20" customFormat="1" ht="16.5" customHeight="1" x14ac:dyDescent="0.25">
      <c r="B138" s="17"/>
      <c r="C138" s="17"/>
      <c r="D138" s="17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2:13" s="20" customFormat="1" ht="16.5" customHeight="1" x14ac:dyDescent="0.25">
      <c r="B139" s="17"/>
      <c r="C139" s="17"/>
      <c r="D139" s="17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2:13" s="20" customFormat="1" ht="16.5" customHeight="1" x14ac:dyDescent="0.25">
      <c r="B140" s="17"/>
      <c r="C140" s="17"/>
      <c r="D140" s="17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2:13" s="20" customFormat="1" ht="16.5" customHeight="1" x14ac:dyDescent="0.25">
      <c r="B141" s="17"/>
      <c r="C141" s="17"/>
      <c r="D141" s="17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2:13" s="20" customFormat="1" ht="16.5" customHeight="1" x14ac:dyDescent="0.25">
      <c r="B142" s="17"/>
      <c r="C142" s="17"/>
      <c r="D142" s="17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2:13" s="20" customFormat="1" ht="16.5" customHeight="1" x14ac:dyDescent="0.25">
      <c r="B143" s="17"/>
      <c r="C143" s="17"/>
      <c r="D143" s="17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2:13" s="20" customFormat="1" ht="16.5" customHeight="1" x14ac:dyDescent="0.25">
      <c r="B144" s="17"/>
      <c r="C144" s="17"/>
      <c r="D144" s="17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2:13" s="20" customFormat="1" ht="16.5" customHeight="1" x14ac:dyDescent="0.25">
      <c r="B145" s="17"/>
      <c r="C145" s="17"/>
      <c r="D145" s="17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2:13" s="20" customFormat="1" ht="16.5" customHeight="1" x14ac:dyDescent="0.25">
      <c r="B146" s="17"/>
      <c r="C146" s="17"/>
      <c r="D146" s="17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2:13" s="20" customFormat="1" ht="16.5" customHeight="1" x14ac:dyDescent="0.25">
      <c r="B147" s="17"/>
      <c r="C147" s="17"/>
      <c r="D147" s="17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2:13" s="20" customFormat="1" ht="16.5" customHeight="1" x14ac:dyDescent="0.25">
      <c r="B148" s="17"/>
      <c r="C148" s="17"/>
      <c r="D148" s="17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2:13" s="20" customFormat="1" ht="16.5" customHeight="1" x14ac:dyDescent="0.25">
      <c r="B149" s="17"/>
      <c r="C149" s="17"/>
      <c r="D149" s="17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2:13" s="20" customFormat="1" ht="16.5" customHeight="1" x14ac:dyDescent="0.25">
      <c r="B150" s="17"/>
      <c r="C150" s="17"/>
      <c r="D150" s="17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2:13" s="20" customFormat="1" ht="16.5" customHeight="1" x14ac:dyDescent="0.25">
      <c r="B151" s="17"/>
      <c r="C151" s="17"/>
      <c r="D151" s="17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2:13" s="20" customFormat="1" ht="16.5" customHeight="1" x14ac:dyDescent="0.25">
      <c r="B152" s="17"/>
      <c r="C152" s="17"/>
      <c r="D152" s="17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2:13" s="20" customFormat="1" ht="16.5" customHeight="1" x14ac:dyDescent="0.25">
      <c r="B153" s="17"/>
      <c r="C153" s="17"/>
      <c r="D153" s="17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2:13" s="20" customFormat="1" ht="16.5" customHeight="1" x14ac:dyDescent="0.25">
      <c r="B154" s="17"/>
      <c r="C154" s="17"/>
      <c r="D154" s="17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2:13" s="20" customFormat="1" ht="16.5" customHeight="1" x14ac:dyDescent="0.25">
      <c r="B155" s="17"/>
      <c r="C155" s="17"/>
      <c r="D155" s="17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2:13" s="20" customFormat="1" ht="16.5" customHeight="1" x14ac:dyDescent="0.25">
      <c r="B156" s="17"/>
      <c r="C156" s="17"/>
      <c r="D156" s="17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2:13" s="20" customFormat="1" ht="16.5" customHeight="1" x14ac:dyDescent="0.25">
      <c r="B157" s="17"/>
      <c r="C157" s="17"/>
      <c r="D157" s="17"/>
      <c r="E157" s="33"/>
      <c r="F157" s="33"/>
      <c r="G157" s="33"/>
      <c r="H157" s="33"/>
      <c r="I157" s="33"/>
      <c r="J157" s="33"/>
      <c r="K157" s="33"/>
      <c r="L157" s="33"/>
      <c r="M157" s="33"/>
    </row>
  </sheetData>
  <sortState ref="B37:C55">
    <sortCondition ref="B37:B55"/>
  </sortState>
  <mergeCells count="28">
    <mergeCell ref="B64:D64"/>
    <mergeCell ref="B67:D67"/>
    <mergeCell ref="B74:D74"/>
    <mergeCell ref="B53:D53"/>
    <mergeCell ref="B55:D55"/>
    <mergeCell ref="B58:D58"/>
    <mergeCell ref="B60:D60"/>
    <mergeCell ref="B63:D63"/>
    <mergeCell ref="B43:D43"/>
    <mergeCell ref="B19:D19"/>
    <mergeCell ref="B45:D45"/>
    <mergeCell ref="B47:D47"/>
    <mergeCell ref="B52:D52"/>
    <mergeCell ref="B1:E1"/>
    <mergeCell ref="B2:E2"/>
    <mergeCell ref="E6:K6"/>
    <mergeCell ref="B77:M77"/>
    <mergeCell ref="B75:D75"/>
    <mergeCell ref="D5:M5"/>
    <mergeCell ref="B10:D10"/>
    <mergeCell ref="B14:D14"/>
    <mergeCell ref="B21:D21"/>
    <mergeCell ref="B24:D24"/>
    <mergeCell ref="B26:D26"/>
    <mergeCell ref="B30:D30"/>
    <mergeCell ref="B34:D34"/>
    <mergeCell ref="B37:D37"/>
    <mergeCell ref="B39:D39"/>
  </mergeCells>
  <pageMargins left="0" right="0.59055118110236227" top="0" bottom="0.59055118110236227" header="0" footer="0.39370078740157483"/>
  <pageSetup paperSize="9" scale="55" orientation="portrait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showGridLines="0" zoomScaleNormal="100" workbookViewId="0">
      <pane ySplit="8" topLeftCell="A9" activePane="bottomLeft" state="frozen"/>
      <selection activeCell="B5" sqref="B5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9.28515625" style="1" customWidth="1"/>
    <col min="3" max="3" width="1.28515625" style="1" customWidth="1"/>
    <col min="4" max="4" width="70.5703125" style="1" customWidth="1"/>
    <col min="5" max="13" width="11.42578125" style="1" customWidth="1"/>
    <col min="14" max="16384" width="10.85546875" style="1"/>
  </cols>
  <sheetData>
    <row r="1" spans="1:13" ht="33" customHeight="1" x14ac:dyDescent="0.2">
      <c r="B1" s="64" t="s">
        <v>0</v>
      </c>
      <c r="C1" s="64"/>
      <c r="D1" s="64"/>
      <c r="E1" s="64"/>
      <c r="F1" s="51"/>
      <c r="G1" s="51"/>
    </row>
    <row r="2" spans="1:13" ht="16.5" customHeight="1" x14ac:dyDescent="0.25">
      <c r="B2" s="65" t="s">
        <v>1</v>
      </c>
      <c r="C2" s="65"/>
      <c r="D2" s="65"/>
      <c r="E2" s="66"/>
      <c r="F2" s="52"/>
      <c r="G2" s="52"/>
    </row>
    <row r="3" spans="1:13" ht="6.75" customHeight="1" x14ac:dyDescent="0.2">
      <c r="A3" s="2"/>
    </row>
    <row r="5" spans="1:13" s="3" customFormat="1" ht="17.100000000000001" customHeight="1" x14ac:dyDescent="0.3">
      <c r="B5" s="4" t="s">
        <v>29</v>
      </c>
      <c r="C5" s="4"/>
      <c r="D5" s="67" t="s">
        <v>113</v>
      </c>
      <c r="E5" s="85"/>
      <c r="F5" s="85"/>
      <c r="G5" s="85"/>
      <c r="H5" s="85"/>
      <c r="I5" s="85"/>
      <c r="J5" s="85"/>
      <c r="K5" s="85"/>
      <c r="L5" s="85"/>
      <c r="M5" s="85"/>
    </row>
    <row r="6" spans="1:13" s="6" customFormat="1" ht="2.25" customHeight="1" x14ac:dyDescent="0.25">
      <c r="A6" s="32"/>
      <c r="B6" s="7"/>
      <c r="C6" s="7"/>
      <c r="D6" s="7"/>
      <c r="E6" s="86"/>
      <c r="F6" s="86"/>
      <c r="G6" s="86"/>
      <c r="H6" s="86"/>
      <c r="I6" s="86"/>
      <c r="J6" s="86"/>
      <c r="K6" s="86"/>
      <c r="L6" s="62"/>
      <c r="M6" s="54"/>
    </row>
    <row r="7" spans="1:13" s="6" customFormat="1" ht="6.75" customHeight="1" x14ac:dyDescent="0.25"/>
    <row r="8" spans="1:13" s="6" customFormat="1" ht="17.100000000000001" customHeight="1" x14ac:dyDescent="0.25">
      <c r="B8" s="12" t="s">
        <v>30</v>
      </c>
      <c r="C8" s="12"/>
      <c r="D8" s="12" t="s">
        <v>125</v>
      </c>
      <c r="E8" s="53">
        <v>2015</v>
      </c>
      <c r="F8" s="53">
        <f>E8+1</f>
        <v>2016</v>
      </c>
      <c r="G8" s="53">
        <f t="shared" ref="G8:J8" si="0">F8+1</f>
        <v>2017</v>
      </c>
      <c r="H8" s="53">
        <f t="shared" si="0"/>
        <v>2018</v>
      </c>
      <c r="I8" s="53">
        <f t="shared" si="0"/>
        <v>2019</v>
      </c>
      <c r="J8" s="53">
        <f t="shared" si="0"/>
        <v>2020</v>
      </c>
      <c r="K8" s="61">
        <f t="shared" ref="K8" si="1">J8+1</f>
        <v>2021</v>
      </c>
      <c r="L8" s="61">
        <f t="shared" ref="L8" si="2">K8+1</f>
        <v>2022</v>
      </c>
      <c r="M8" s="61">
        <f t="shared" ref="M8" si="3">L8+1</f>
        <v>2023</v>
      </c>
    </row>
    <row r="9" spans="1:13" s="38" customFormat="1" ht="22.5" customHeight="1" x14ac:dyDescent="0.25">
      <c r="B9" s="13" t="s">
        <v>97</v>
      </c>
      <c r="C9" s="13"/>
      <c r="E9" s="39">
        <v>434287</v>
      </c>
      <c r="F9" s="39">
        <v>400908</v>
      </c>
      <c r="G9" s="39">
        <v>302251</v>
      </c>
      <c r="H9" s="39">
        <v>402399</v>
      </c>
      <c r="I9" s="39">
        <v>437789</v>
      </c>
      <c r="J9" s="39">
        <v>353424.74699999992</v>
      </c>
      <c r="K9" s="39">
        <v>338241.44999999978</v>
      </c>
      <c r="L9" s="39">
        <v>310459.66399999987</v>
      </c>
      <c r="M9" s="39">
        <v>292571.45500000007</v>
      </c>
    </row>
    <row r="10" spans="1:13" s="49" customFormat="1" ht="16.5" customHeight="1" x14ac:dyDescent="0.25">
      <c r="B10" s="74" t="s">
        <v>99</v>
      </c>
      <c r="C10" s="75"/>
      <c r="D10" s="75"/>
      <c r="E10" s="50">
        <v>19689</v>
      </c>
      <c r="F10" s="50">
        <v>34305</v>
      </c>
      <c r="G10" s="50">
        <v>21426</v>
      </c>
      <c r="H10" s="50">
        <v>24932</v>
      </c>
      <c r="I10" s="50">
        <v>24344</v>
      </c>
      <c r="J10" s="50">
        <v>8316.4419999999991</v>
      </c>
      <c r="K10" s="50">
        <v>5850.741</v>
      </c>
      <c r="L10" s="50">
        <v>16960.633000000002</v>
      </c>
      <c r="M10" s="50">
        <v>5675.6909999999998</v>
      </c>
    </row>
    <row r="11" spans="1:13" s="20" customFormat="1" ht="16.5" customHeight="1" x14ac:dyDescent="0.25">
      <c r="B11" s="45" t="s">
        <v>63</v>
      </c>
      <c r="C11" s="17"/>
      <c r="D11" s="17" t="s">
        <v>35</v>
      </c>
      <c r="E11" s="33">
        <v>9008</v>
      </c>
      <c r="F11" s="33">
        <v>22249</v>
      </c>
      <c r="G11" s="33">
        <v>13579</v>
      </c>
      <c r="H11" s="33">
        <v>15390</v>
      </c>
      <c r="I11" s="33">
        <v>18929</v>
      </c>
      <c r="J11" s="33">
        <v>1632.682</v>
      </c>
      <c r="K11" s="33">
        <v>2000.885</v>
      </c>
      <c r="L11" s="33">
        <v>9046.223</v>
      </c>
      <c r="M11" s="33">
        <v>2000</v>
      </c>
    </row>
    <row r="12" spans="1:13" s="20" customFormat="1" ht="16.5" customHeight="1" x14ac:dyDescent="0.25">
      <c r="B12" s="45" t="s">
        <v>65</v>
      </c>
      <c r="C12" s="17"/>
      <c r="D12" s="17" t="s">
        <v>44</v>
      </c>
      <c r="E12" s="33">
        <v>3140</v>
      </c>
      <c r="F12" s="33">
        <v>1200</v>
      </c>
      <c r="G12" s="33">
        <v>1000</v>
      </c>
      <c r="H12" s="33">
        <v>1116</v>
      </c>
      <c r="I12" s="33">
        <v>1499</v>
      </c>
      <c r="J12" s="33">
        <v>0</v>
      </c>
      <c r="K12" s="33">
        <v>1201.883</v>
      </c>
      <c r="L12" s="33">
        <v>3175.9639999999999</v>
      </c>
      <c r="M12" s="33">
        <v>867.625</v>
      </c>
    </row>
    <row r="13" spans="1:13" s="20" customFormat="1" ht="22.5" customHeight="1" x14ac:dyDescent="0.25">
      <c r="B13" s="45" t="s">
        <v>66</v>
      </c>
      <c r="C13" s="17"/>
      <c r="D13" s="17" t="s">
        <v>40</v>
      </c>
      <c r="E13" s="33">
        <v>1828</v>
      </c>
      <c r="F13" s="33">
        <v>6694</v>
      </c>
      <c r="G13" s="33">
        <v>2971</v>
      </c>
      <c r="H13" s="33">
        <v>4136</v>
      </c>
      <c r="I13" s="33">
        <v>2087</v>
      </c>
      <c r="J13" s="33">
        <v>1996.913</v>
      </c>
      <c r="K13" s="33">
        <v>1965.107</v>
      </c>
      <c r="L13" s="33">
        <v>1103.338</v>
      </c>
      <c r="M13" s="33">
        <v>2448.4630000000002</v>
      </c>
    </row>
    <row r="14" spans="1:13" s="49" customFormat="1" ht="16.5" customHeight="1" x14ac:dyDescent="0.25">
      <c r="B14" s="74" t="s">
        <v>100</v>
      </c>
      <c r="C14" s="75"/>
      <c r="D14" s="75"/>
      <c r="E14" s="50">
        <v>49001</v>
      </c>
      <c r="F14" s="50">
        <v>40931</v>
      </c>
      <c r="G14" s="50">
        <v>27208</v>
      </c>
      <c r="H14" s="50">
        <v>32386</v>
      </c>
      <c r="I14" s="50">
        <v>38271</v>
      </c>
      <c r="J14" s="50">
        <v>25396.85</v>
      </c>
      <c r="K14" s="50">
        <v>33316.036</v>
      </c>
      <c r="L14" s="50">
        <v>26901.688999999998</v>
      </c>
      <c r="M14" s="50">
        <v>19880.591</v>
      </c>
    </row>
    <row r="15" spans="1:13" s="20" customFormat="1" ht="16.5" customHeight="1" x14ac:dyDescent="0.25">
      <c r="B15" s="45" t="s">
        <v>67</v>
      </c>
      <c r="C15" s="17"/>
      <c r="D15" s="17" t="s">
        <v>47</v>
      </c>
      <c r="E15" s="33">
        <v>2280</v>
      </c>
      <c r="F15" s="33">
        <v>2980</v>
      </c>
      <c r="G15" s="33">
        <v>2581</v>
      </c>
      <c r="H15" s="33">
        <v>2808</v>
      </c>
      <c r="I15" s="33">
        <v>2196</v>
      </c>
      <c r="J15" s="33">
        <v>1757.6189999999999</v>
      </c>
      <c r="K15" s="33">
        <v>1894.97</v>
      </c>
      <c r="L15" s="33">
        <v>1744.8219999999999</v>
      </c>
      <c r="M15" s="33">
        <v>3578.31</v>
      </c>
    </row>
    <row r="16" spans="1:13" s="20" customFormat="1" ht="16.5" customHeight="1" x14ac:dyDescent="0.25">
      <c r="B16" s="45" t="s">
        <v>64</v>
      </c>
      <c r="C16" s="17"/>
      <c r="D16" s="17" t="s">
        <v>33</v>
      </c>
      <c r="E16" s="33">
        <v>32434</v>
      </c>
      <c r="F16" s="33">
        <v>22391</v>
      </c>
      <c r="G16" s="33">
        <v>15004</v>
      </c>
      <c r="H16" s="33">
        <v>17945</v>
      </c>
      <c r="I16" s="33">
        <v>25413</v>
      </c>
      <c r="J16" s="33">
        <v>9668.8549999999996</v>
      </c>
      <c r="K16" s="33">
        <v>21734.201000000001</v>
      </c>
      <c r="L16" s="33">
        <v>14054.380999999999</v>
      </c>
      <c r="M16" s="33">
        <v>4448.1790000000001</v>
      </c>
    </row>
    <row r="17" spans="2:13" s="20" customFormat="1" ht="16.5" customHeight="1" x14ac:dyDescent="0.25">
      <c r="B17" s="45" t="s">
        <v>68</v>
      </c>
      <c r="C17" s="17"/>
      <c r="D17" s="17" t="s">
        <v>41</v>
      </c>
      <c r="E17" s="33">
        <v>6472</v>
      </c>
      <c r="F17" s="33">
        <v>4938</v>
      </c>
      <c r="G17" s="33">
        <v>2414</v>
      </c>
      <c r="H17" s="33">
        <v>3547</v>
      </c>
      <c r="I17" s="33">
        <v>2921</v>
      </c>
      <c r="J17" s="33">
        <v>4637.3109999999997</v>
      </c>
      <c r="K17" s="33">
        <v>141.70400000000001</v>
      </c>
      <c r="L17" s="33">
        <v>4268.54</v>
      </c>
      <c r="M17" s="33">
        <v>2783.0079999999998</v>
      </c>
    </row>
    <row r="18" spans="2:13" s="20" customFormat="1" ht="22.5" customHeight="1" x14ac:dyDescent="0.25">
      <c r="B18" s="45" t="s">
        <v>69</v>
      </c>
      <c r="C18" s="17"/>
      <c r="D18" s="17" t="s">
        <v>58</v>
      </c>
      <c r="E18" s="33">
        <v>3346</v>
      </c>
      <c r="F18" s="33">
        <v>5521</v>
      </c>
      <c r="G18" s="33">
        <v>3740</v>
      </c>
      <c r="H18" s="33">
        <v>1510</v>
      </c>
      <c r="I18" s="33">
        <v>741</v>
      </c>
      <c r="J18" s="33">
        <v>2496.9349999999999</v>
      </c>
      <c r="K18" s="33">
        <v>1702.998</v>
      </c>
      <c r="L18" s="33">
        <v>1130.7909999999999</v>
      </c>
      <c r="M18" s="33">
        <v>0</v>
      </c>
    </row>
    <row r="19" spans="2:13" s="49" customFormat="1" ht="16.5" customHeight="1" x14ac:dyDescent="0.25">
      <c r="B19" s="74" t="s">
        <v>111</v>
      </c>
      <c r="C19" s="75"/>
      <c r="D19" s="75"/>
      <c r="E19" s="50">
        <v>24</v>
      </c>
      <c r="F19" s="50">
        <v>0</v>
      </c>
      <c r="G19" s="50">
        <v>0</v>
      </c>
      <c r="H19" s="50">
        <v>12</v>
      </c>
      <c r="I19" s="50">
        <v>0</v>
      </c>
      <c r="J19" s="50">
        <v>0</v>
      </c>
      <c r="K19" s="50">
        <v>2530.864</v>
      </c>
      <c r="L19" s="50">
        <v>0</v>
      </c>
      <c r="M19" s="50">
        <v>1235.08</v>
      </c>
    </row>
    <row r="20" spans="2:13" s="20" customFormat="1" ht="22.5" customHeight="1" x14ac:dyDescent="0.25">
      <c r="B20" s="45" t="s">
        <v>105</v>
      </c>
      <c r="C20" s="17"/>
      <c r="D20" s="17" t="s">
        <v>106</v>
      </c>
      <c r="E20" s="33">
        <v>24</v>
      </c>
      <c r="F20" s="33">
        <v>0</v>
      </c>
      <c r="G20" s="33">
        <v>0</v>
      </c>
      <c r="H20" s="33">
        <v>12</v>
      </c>
      <c r="I20" s="33">
        <v>0</v>
      </c>
      <c r="J20" s="33">
        <v>0</v>
      </c>
      <c r="K20" s="33">
        <v>2530.864</v>
      </c>
      <c r="L20" s="33">
        <v>0</v>
      </c>
      <c r="M20" s="33">
        <v>13.28</v>
      </c>
    </row>
    <row r="21" spans="2:13" s="49" customFormat="1" ht="16.5" customHeight="1" x14ac:dyDescent="0.25">
      <c r="B21" s="74" t="s">
        <v>101</v>
      </c>
      <c r="C21" s="75"/>
      <c r="D21" s="75"/>
      <c r="E21" s="50">
        <v>213030</v>
      </c>
      <c r="F21" s="50">
        <v>172704</v>
      </c>
      <c r="G21" s="50">
        <v>147062</v>
      </c>
      <c r="H21" s="50">
        <v>208888</v>
      </c>
      <c r="I21" s="50">
        <v>236045</v>
      </c>
      <c r="J21" s="50">
        <v>197705.72700000001</v>
      </c>
      <c r="K21" s="50">
        <v>193910.14</v>
      </c>
      <c r="L21" s="50">
        <v>121651.073</v>
      </c>
      <c r="M21" s="50">
        <v>172336.11</v>
      </c>
    </row>
    <row r="22" spans="2:13" s="20" customFormat="1" ht="16.5" customHeight="1" x14ac:dyDescent="0.25">
      <c r="B22" s="45" t="s">
        <v>70</v>
      </c>
      <c r="C22" s="17"/>
      <c r="D22" s="17" t="s">
        <v>32</v>
      </c>
      <c r="E22" s="33">
        <v>17374</v>
      </c>
      <c r="F22" s="33">
        <v>26817</v>
      </c>
      <c r="G22" s="33">
        <v>14415</v>
      </c>
      <c r="H22" s="33">
        <v>37865</v>
      </c>
      <c r="I22" s="33">
        <v>35656</v>
      </c>
      <c r="J22" s="33">
        <v>27906.071</v>
      </c>
      <c r="K22" s="33">
        <v>16735.991000000002</v>
      </c>
      <c r="L22" s="33">
        <v>30964.575000000001</v>
      </c>
      <c r="M22" s="33">
        <v>37453.660000000003</v>
      </c>
    </row>
    <row r="23" spans="2:13" s="20" customFormat="1" ht="22.5" customHeight="1" x14ac:dyDescent="0.25">
      <c r="B23" s="45" t="s">
        <v>71</v>
      </c>
      <c r="C23" s="17"/>
      <c r="D23" s="17" t="s">
        <v>48</v>
      </c>
      <c r="E23" s="33">
        <v>195656</v>
      </c>
      <c r="F23" s="33">
        <v>142882</v>
      </c>
      <c r="G23" s="33">
        <v>131334</v>
      </c>
      <c r="H23" s="33">
        <v>161443</v>
      </c>
      <c r="I23" s="33">
        <v>187699</v>
      </c>
      <c r="J23" s="33">
        <v>169609.18599999999</v>
      </c>
      <c r="K23" s="33">
        <v>173606.185</v>
      </c>
      <c r="L23" s="33">
        <v>89036.138000000006</v>
      </c>
      <c r="M23" s="33">
        <v>129785.038</v>
      </c>
    </row>
    <row r="24" spans="2:13" s="49" customFormat="1" ht="16.5" customHeight="1" x14ac:dyDescent="0.25">
      <c r="B24" s="74" t="s">
        <v>107</v>
      </c>
      <c r="C24" s="75"/>
      <c r="D24" s="75"/>
      <c r="E24" s="50">
        <v>8133</v>
      </c>
      <c r="F24" s="50">
        <v>5048</v>
      </c>
      <c r="G24" s="50">
        <v>9</v>
      </c>
      <c r="H24" s="50">
        <v>66</v>
      </c>
      <c r="I24" s="50">
        <v>2131</v>
      </c>
      <c r="J24" s="50">
        <v>9.9719999999999995</v>
      </c>
      <c r="K24" s="50">
        <v>2216.069</v>
      </c>
      <c r="L24" s="50">
        <v>6048.402</v>
      </c>
      <c r="M24" s="50">
        <v>725.53200000000004</v>
      </c>
    </row>
    <row r="25" spans="2:13" s="20" customFormat="1" ht="22.5" customHeight="1" x14ac:dyDescent="0.25">
      <c r="B25" s="45" t="s">
        <v>72</v>
      </c>
      <c r="C25" s="17"/>
      <c r="D25" s="17" t="s">
        <v>39</v>
      </c>
      <c r="E25" s="33">
        <v>8133</v>
      </c>
      <c r="F25" s="33">
        <v>5048</v>
      </c>
      <c r="G25" s="33">
        <v>0</v>
      </c>
      <c r="H25" s="33">
        <v>66</v>
      </c>
      <c r="I25" s="33">
        <v>2131</v>
      </c>
      <c r="J25" s="33">
        <v>0</v>
      </c>
      <c r="K25" s="33">
        <v>2216.069</v>
      </c>
      <c r="L25" s="33">
        <v>5756.4639999999999</v>
      </c>
      <c r="M25" s="33">
        <v>710.29399999999998</v>
      </c>
    </row>
    <row r="26" spans="2:13" s="49" customFormat="1" ht="16.5" customHeight="1" x14ac:dyDescent="0.25">
      <c r="B26" s="74" t="s">
        <v>129</v>
      </c>
      <c r="C26" s="75"/>
      <c r="D26" s="75"/>
      <c r="E26" s="50">
        <v>26872</v>
      </c>
      <c r="F26" s="50">
        <v>29812</v>
      </c>
      <c r="G26" s="50">
        <v>24199</v>
      </c>
      <c r="H26" s="50">
        <v>23137</v>
      </c>
      <c r="I26" s="50">
        <v>24209</v>
      </c>
      <c r="J26" s="50">
        <v>20315.167000000001</v>
      </c>
      <c r="K26" s="50">
        <v>21859.542000000001</v>
      </c>
      <c r="L26" s="50">
        <v>27241.641</v>
      </c>
      <c r="M26" s="50">
        <v>16163.632</v>
      </c>
    </row>
    <row r="27" spans="2:13" s="20" customFormat="1" ht="16.5" customHeight="1" x14ac:dyDescent="0.25">
      <c r="B27" s="45" t="s">
        <v>73</v>
      </c>
      <c r="C27" s="17"/>
      <c r="D27" s="17" t="s">
        <v>38</v>
      </c>
      <c r="E27" s="33">
        <v>4902</v>
      </c>
      <c r="F27" s="33">
        <v>0</v>
      </c>
      <c r="G27" s="33">
        <v>0</v>
      </c>
      <c r="H27" s="33">
        <v>0</v>
      </c>
      <c r="I27" s="33">
        <v>0</v>
      </c>
      <c r="J27" s="33">
        <v>5996.6109999999999</v>
      </c>
      <c r="K27" s="33">
        <v>2793.73</v>
      </c>
      <c r="L27" s="33">
        <v>4283.375</v>
      </c>
      <c r="M27" s="33">
        <v>5871.3580000000002</v>
      </c>
    </row>
    <row r="28" spans="2:13" s="20" customFormat="1" ht="16.5" customHeight="1" x14ac:dyDescent="0.25">
      <c r="B28" s="45" t="s">
        <v>74</v>
      </c>
      <c r="C28" s="17"/>
      <c r="D28" s="17" t="s">
        <v>43</v>
      </c>
      <c r="E28" s="33">
        <v>7731</v>
      </c>
      <c r="F28" s="33">
        <v>21303</v>
      </c>
      <c r="G28" s="33">
        <v>11360</v>
      </c>
      <c r="H28" s="33">
        <v>9168</v>
      </c>
      <c r="I28" s="33">
        <v>7053</v>
      </c>
      <c r="J28" s="33">
        <v>4908.4520000000002</v>
      </c>
      <c r="K28" s="33">
        <v>1897.6079999999999</v>
      </c>
      <c r="L28" s="33">
        <v>6444.2539999999999</v>
      </c>
      <c r="M28" s="33">
        <v>36.094000000000001</v>
      </c>
    </row>
    <row r="29" spans="2:13" s="20" customFormat="1" ht="22.5" customHeight="1" x14ac:dyDescent="0.25">
      <c r="B29" s="45" t="s">
        <v>75</v>
      </c>
      <c r="C29" s="17"/>
      <c r="D29" s="17" t="s">
        <v>62</v>
      </c>
      <c r="E29" s="33">
        <v>13149</v>
      </c>
      <c r="F29" s="33">
        <v>7814</v>
      </c>
      <c r="G29" s="33">
        <v>12621</v>
      </c>
      <c r="H29" s="33">
        <v>13667</v>
      </c>
      <c r="I29" s="33">
        <v>15870</v>
      </c>
      <c r="J29" s="33">
        <v>8759.4619999999995</v>
      </c>
      <c r="K29" s="33">
        <v>15070.564</v>
      </c>
      <c r="L29" s="33">
        <v>16104.966</v>
      </c>
      <c r="M29" s="33">
        <v>9682.3790000000008</v>
      </c>
    </row>
    <row r="30" spans="2:13" s="49" customFormat="1" ht="16.5" customHeight="1" x14ac:dyDescent="0.25">
      <c r="B30" s="74" t="s">
        <v>112</v>
      </c>
      <c r="C30" s="75"/>
      <c r="D30" s="75"/>
      <c r="E30" s="50">
        <v>71835</v>
      </c>
      <c r="F30" s="50">
        <v>63880</v>
      </c>
      <c r="G30" s="50">
        <v>46204</v>
      </c>
      <c r="H30" s="50">
        <v>64972</v>
      </c>
      <c r="I30" s="50">
        <v>61749</v>
      </c>
      <c r="J30" s="50">
        <v>56085.661999999997</v>
      </c>
      <c r="K30" s="50">
        <v>45834.767</v>
      </c>
      <c r="L30" s="50">
        <v>63637.936000000002</v>
      </c>
      <c r="M30" s="50">
        <v>38957.900999999998</v>
      </c>
    </row>
    <row r="31" spans="2:13" s="20" customFormat="1" ht="16.5" customHeight="1" x14ac:dyDescent="0.25">
      <c r="B31" s="45" t="s">
        <v>76</v>
      </c>
      <c r="C31" s="17"/>
      <c r="D31" s="17" t="s">
        <v>31</v>
      </c>
      <c r="E31" s="33">
        <v>64368</v>
      </c>
      <c r="F31" s="33">
        <v>59465</v>
      </c>
      <c r="G31" s="33">
        <v>40313</v>
      </c>
      <c r="H31" s="33">
        <v>39202</v>
      </c>
      <c r="I31" s="33">
        <v>21098</v>
      </c>
      <c r="J31" s="33">
        <v>51998.2</v>
      </c>
      <c r="K31" s="33">
        <v>43271.3</v>
      </c>
      <c r="L31" s="33">
        <v>44398.5</v>
      </c>
      <c r="M31" s="33">
        <v>36950.6</v>
      </c>
    </row>
    <row r="32" spans="2:13" s="20" customFormat="1" ht="16.5" customHeight="1" x14ac:dyDescent="0.25">
      <c r="B32" s="45" t="s">
        <v>77</v>
      </c>
      <c r="C32" s="17"/>
      <c r="D32" s="17" t="s">
        <v>60</v>
      </c>
      <c r="E32" s="33">
        <v>2303</v>
      </c>
      <c r="F32" s="33">
        <v>0</v>
      </c>
      <c r="G32" s="33">
        <v>3100</v>
      </c>
      <c r="H32" s="33">
        <v>5490</v>
      </c>
      <c r="I32" s="33">
        <v>22599</v>
      </c>
      <c r="J32" s="33">
        <v>2692.239</v>
      </c>
      <c r="K32" s="33">
        <v>70.599999999999994</v>
      </c>
      <c r="L32" s="33">
        <v>6929.8119999999999</v>
      </c>
      <c r="M32" s="33">
        <v>1152.75</v>
      </c>
    </row>
    <row r="33" spans="2:13" s="20" customFormat="1" ht="22.5" customHeight="1" x14ac:dyDescent="0.25">
      <c r="B33" s="45" t="s">
        <v>78</v>
      </c>
      <c r="C33" s="17"/>
      <c r="D33" s="17" t="s">
        <v>36</v>
      </c>
      <c r="E33" s="33">
        <v>72</v>
      </c>
      <c r="F33" s="33">
        <v>0</v>
      </c>
      <c r="G33" s="33">
        <v>25</v>
      </c>
      <c r="H33" s="33">
        <v>18139</v>
      </c>
      <c r="I33" s="33">
        <v>8526</v>
      </c>
      <c r="J33" s="33">
        <v>74.286000000000001</v>
      </c>
      <c r="K33" s="33">
        <v>1609.308</v>
      </c>
      <c r="L33" s="33">
        <v>11912.152</v>
      </c>
      <c r="M33" s="33">
        <v>62.121000000000002</v>
      </c>
    </row>
    <row r="34" spans="2:13" s="49" customFormat="1" ht="16.5" customHeight="1" x14ac:dyDescent="0.25">
      <c r="B34" s="74" t="s">
        <v>103</v>
      </c>
      <c r="C34" s="75"/>
      <c r="D34" s="75"/>
      <c r="E34" s="50">
        <v>6378</v>
      </c>
      <c r="F34" s="50">
        <v>9897</v>
      </c>
      <c r="G34" s="50">
        <v>7974</v>
      </c>
      <c r="H34" s="50">
        <v>10610</v>
      </c>
      <c r="I34" s="50">
        <v>7033</v>
      </c>
      <c r="J34" s="50">
        <v>8544.84</v>
      </c>
      <c r="K34" s="50">
        <v>6620.2539999999999</v>
      </c>
      <c r="L34" s="50">
        <v>10056.046</v>
      </c>
      <c r="M34" s="50">
        <v>2389.806</v>
      </c>
    </row>
    <row r="35" spans="2:13" s="20" customFormat="1" ht="16.5" customHeight="1" x14ac:dyDescent="0.25">
      <c r="B35" s="45" t="s">
        <v>79</v>
      </c>
      <c r="C35" s="17"/>
      <c r="D35" s="17" t="s">
        <v>37</v>
      </c>
      <c r="E35" s="33">
        <v>5878</v>
      </c>
      <c r="F35" s="33">
        <v>9597</v>
      </c>
      <c r="G35" s="33">
        <v>6490</v>
      </c>
      <c r="H35" s="33">
        <v>10610</v>
      </c>
      <c r="I35" s="33">
        <v>6989</v>
      </c>
      <c r="J35" s="33">
        <v>1602.057</v>
      </c>
      <c r="K35" s="33">
        <v>3826.4319999999998</v>
      </c>
      <c r="L35" s="33">
        <v>4304.4120000000003</v>
      </c>
      <c r="M35" s="33">
        <v>1586.146</v>
      </c>
    </row>
    <row r="36" spans="2:13" s="20" customFormat="1" ht="22.5" customHeight="1" x14ac:dyDescent="0.25">
      <c r="B36" s="45" t="s">
        <v>80</v>
      </c>
      <c r="C36" s="17"/>
      <c r="D36" s="17" t="s">
        <v>42</v>
      </c>
      <c r="E36" s="33">
        <v>500</v>
      </c>
      <c r="F36" s="33">
        <v>0</v>
      </c>
      <c r="G36" s="33">
        <v>988</v>
      </c>
      <c r="H36" s="33">
        <v>0</v>
      </c>
      <c r="I36" s="33">
        <v>0</v>
      </c>
      <c r="J36" s="33">
        <v>6334.8680000000004</v>
      </c>
      <c r="K36" s="33">
        <v>2793.8220000000001</v>
      </c>
      <c r="L36" s="33">
        <v>5751.634</v>
      </c>
      <c r="M36" s="33">
        <v>803.66</v>
      </c>
    </row>
    <row r="37" spans="2:13" s="49" customFormat="1" ht="16.5" customHeight="1" x14ac:dyDescent="0.25">
      <c r="B37" s="74" t="s">
        <v>104</v>
      </c>
      <c r="C37" s="75"/>
      <c r="D37" s="75"/>
      <c r="E37" s="50">
        <v>15777</v>
      </c>
      <c r="F37" s="50">
        <v>23658</v>
      </c>
      <c r="G37" s="50">
        <v>12597</v>
      </c>
      <c r="H37" s="50">
        <v>11439</v>
      </c>
      <c r="I37" s="50">
        <v>22438</v>
      </c>
      <c r="J37" s="50">
        <v>12965.601000000001</v>
      </c>
      <c r="K37" s="50">
        <v>6504.7179999999998</v>
      </c>
      <c r="L37" s="50">
        <v>12273.11</v>
      </c>
      <c r="M37" s="50">
        <v>12650.636</v>
      </c>
    </row>
    <row r="38" spans="2:13" s="20" customFormat="1" ht="22.5" customHeight="1" x14ac:dyDescent="0.25">
      <c r="B38" s="45" t="s">
        <v>81</v>
      </c>
      <c r="C38" s="17"/>
      <c r="D38" s="17" t="s">
        <v>96</v>
      </c>
      <c r="E38" s="33">
        <v>9064</v>
      </c>
      <c r="F38" s="33">
        <v>12575</v>
      </c>
      <c r="G38" s="33">
        <v>8312</v>
      </c>
      <c r="H38" s="33">
        <v>6748</v>
      </c>
      <c r="I38" s="33">
        <v>14252</v>
      </c>
      <c r="J38" s="33">
        <v>9785.0990000000002</v>
      </c>
      <c r="K38" s="33">
        <v>3700.2330000000002</v>
      </c>
      <c r="L38" s="33">
        <v>10616.147999999999</v>
      </c>
      <c r="M38" s="33">
        <v>9873.7170000000006</v>
      </c>
    </row>
    <row r="39" spans="2:13" s="49" customFormat="1" ht="16.5" customHeight="1" x14ac:dyDescent="0.25">
      <c r="B39" s="74" t="s">
        <v>108</v>
      </c>
      <c r="C39" s="75"/>
      <c r="D39" s="75"/>
      <c r="E39" s="50">
        <v>23548</v>
      </c>
      <c r="F39" s="50">
        <v>20673</v>
      </c>
      <c r="G39" s="50">
        <v>15572</v>
      </c>
      <c r="H39" s="50">
        <v>25957</v>
      </c>
      <c r="I39" s="50">
        <v>21569</v>
      </c>
      <c r="J39" s="50">
        <v>24084.486000000001</v>
      </c>
      <c r="K39" s="50">
        <v>19598.319</v>
      </c>
      <c r="L39" s="50">
        <v>25689.133999999998</v>
      </c>
      <c r="M39" s="50">
        <v>22556.475999999999</v>
      </c>
    </row>
    <row r="40" spans="2:13" s="20" customFormat="1" ht="16.5" customHeight="1" x14ac:dyDescent="0.25">
      <c r="B40" s="45" t="s">
        <v>82</v>
      </c>
      <c r="C40" s="17"/>
      <c r="D40" s="17" t="s">
        <v>45</v>
      </c>
      <c r="E40" s="33">
        <v>3825</v>
      </c>
      <c r="F40" s="33">
        <v>1989</v>
      </c>
      <c r="G40" s="33">
        <v>1052</v>
      </c>
      <c r="H40" s="33">
        <v>2442</v>
      </c>
      <c r="I40" s="33">
        <v>1823</v>
      </c>
      <c r="J40" s="33">
        <v>2031.2829999999999</v>
      </c>
      <c r="K40" s="33">
        <v>2888.4690000000001</v>
      </c>
      <c r="L40" s="33">
        <v>1847.8689999999999</v>
      </c>
      <c r="M40" s="33">
        <v>2153.0250000000001</v>
      </c>
    </row>
    <row r="41" spans="2:13" s="20" customFormat="1" ht="16.5" customHeight="1" x14ac:dyDescent="0.25">
      <c r="B41" s="45" t="s">
        <v>83</v>
      </c>
      <c r="C41" s="17"/>
      <c r="D41" s="17" t="s">
        <v>46</v>
      </c>
      <c r="E41" s="33">
        <v>2154</v>
      </c>
      <c r="F41" s="33">
        <v>2592</v>
      </c>
      <c r="G41" s="33">
        <v>2264</v>
      </c>
      <c r="H41" s="33">
        <v>2627</v>
      </c>
      <c r="I41" s="33">
        <v>3141</v>
      </c>
      <c r="J41" s="33">
        <v>7077.7569999999996</v>
      </c>
      <c r="K41" s="33">
        <v>2458.9960000000001</v>
      </c>
      <c r="L41" s="33">
        <v>3620.5459999999998</v>
      </c>
      <c r="M41" s="33">
        <v>2036.095</v>
      </c>
    </row>
    <row r="42" spans="2:13" s="34" customFormat="1" ht="22.5" customHeight="1" x14ac:dyDescent="0.25">
      <c r="B42" s="45" t="s">
        <v>84</v>
      </c>
      <c r="C42" s="17"/>
      <c r="D42" s="17" t="s">
        <v>34</v>
      </c>
      <c r="E42" s="33">
        <v>10336</v>
      </c>
      <c r="F42" s="33">
        <v>10134</v>
      </c>
      <c r="G42" s="33">
        <v>7736</v>
      </c>
      <c r="H42" s="33">
        <v>12319</v>
      </c>
      <c r="I42" s="33">
        <v>11194</v>
      </c>
      <c r="J42" s="33">
        <v>10295.945</v>
      </c>
      <c r="K42" s="33">
        <v>9648.1460000000006</v>
      </c>
      <c r="L42" s="33">
        <v>13066.674000000001</v>
      </c>
      <c r="M42" s="33">
        <v>10285.315000000001</v>
      </c>
    </row>
    <row r="43" spans="2:13" s="56" customFormat="1" ht="22.5" customHeight="1" x14ac:dyDescent="0.25">
      <c r="B43" s="76" t="s">
        <v>127</v>
      </c>
      <c r="C43" s="76"/>
      <c r="D43" s="76"/>
      <c r="E43" s="55">
        <f>SUM(E10,E14,E19,E21,E24,E26,E30,E34,E37,E39)-SUM(E11:E13,E15:E18,E20,E22:E23,E25,E27:E29,E31:E33,E35:E36,E38,E40:E42)</f>
        <v>30310</v>
      </c>
      <c r="F43" s="55">
        <f t="shared" ref="F43:K43" si="4">SUM(F10,F14,F19,F21,F24,F26,F30,F34,F37,F39)-SUM(F11:F13,F15:F18,F20,F22:F23,F25,F27:F29,F31:F33,F35:F36,F38,F40:F42)</f>
        <v>34719</v>
      </c>
      <c r="G43" s="55">
        <f t="shared" si="4"/>
        <v>20952</v>
      </c>
      <c r="H43" s="55">
        <f t="shared" si="4"/>
        <v>36149</v>
      </c>
      <c r="I43" s="55">
        <f t="shared" si="4"/>
        <v>45972</v>
      </c>
      <c r="J43" s="55">
        <f t="shared" si="4"/>
        <v>22162.916000000143</v>
      </c>
      <c r="K43" s="55">
        <f t="shared" si="4"/>
        <v>22481.385000000068</v>
      </c>
      <c r="L43" s="55">
        <f>IF(ISNUMBER(L9),SUM(L10,L14,L19,L21,L24,L26,L30,L34,L37,L39)-SUM(L11:L13,L15:L18,L20,L22:L23,L25,L27:L29,L31:L33,L35:L36,L38,L40:L42),"…")</f>
        <v>20898.08600000001</v>
      </c>
      <c r="M43" s="55">
        <f>IF(ISNUMBER(M9),SUM(M10,M14,M19,M21,M24,M26,M30,M34,M37,M39)-SUM(M11:M13,M15:M18,M20,M22:M23,M25,M27:M29,M31:M33,M35:M36,M38,M40:M42),"…")</f>
        <v>27990.338000000047</v>
      </c>
    </row>
    <row r="44" spans="2:13" s="10" customFormat="1" ht="22.5" customHeight="1" x14ac:dyDescent="0.25">
      <c r="B44" s="13" t="s">
        <v>98</v>
      </c>
      <c r="C44" s="13"/>
      <c r="E44" s="39">
        <v>98412</v>
      </c>
      <c r="F44" s="39">
        <v>98696</v>
      </c>
      <c r="G44" s="39">
        <v>64355</v>
      </c>
      <c r="H44" s="39">
        <v>103530</v>
      </c>
      <c r="I44" s="39">
        <v>101960</v>
      </c>
      <c r="J44" s="39">
        <v>65574.990000000005</v>
      </c>
      <c r="K44" s="39">
        <v>59490.767999999996</v>
      </c>
      <c r="L44" s="39">
        <v>85848.088000000003</v>
      </c>
      <c r="M44" s="39">
        <v>65224.203999999991</v>
      </c>
    </row>
    <row r="45" spans="2:13" s="49" customFormat="1" ht="16.5" customHeight="1" x14ac:dyDescent="0.25">
      <c r="B45" s="74" t="s">
        <v>99</v>
      </c>
      <c r="C45" s="75"/>
      <c r="D45" s="75"/>
      <c r="E45" s="50">
        <v>2099</v>
      </c>
      <c r="F45" s="50">
        <v>4231</v>
      </c>
      <c r="G45" s="50">
        <v>1842</v>
      </c>
      <c r="H45" s="50">
        <v>6182</v>
      </c>
      <c r="I45" s="50">
        <v>6515</v>
      </c>
      <c r="J45" s="50">
        <v>4951.7969999999996</v>
      </c>
      <c r="K45" s="50">
        <v>2724.578</v>
      </c>
      <c r="L45" s="50">
        <v>1413.37</v>
      </c>
      <c r="M45" s="50">
        <v>1840.5160000000001</v>
      </c>
    </row>
    <row r="46" spans="2:13" s="20" customFormat="1" ht="22.5" customHeight="1" x14ac:dyDescent="0.25">
      <c r="B46" s="45" t="s">
        <v>85</v>
      </c>
      <c r="C46" s="17"/>
      <c r="D46" s="17" t="s">
        <v>51</v>
      </c>
      <c r="E46" s="33">
        <v>2029</v>
      </c>
      <c r="F46" s="33">
        <v>3873</v>
      </c>
      <c r="G46" s="33">
        <v>1767</v>
      </c>
      <c r="H46" s="33">
        <v>5974</v>
      </c>
      <c r="I46" s="33">
        <v>5336</v>
      </c>
      <c r="J46" s="33">
        <v>2257.8879999999999</v>
      </c>
      <c r="K46" s="33">
        <v>2626.77</v>
      </c>
      <c r="L46" s="33">
        <v>1413.37</v>
      </c>
      <c r="M46" s="33">
        <v>1840.5160000000001</v>
      </c>
    </row>
    <row r="47" spans="2:13" s="49" customFormat="1" ht="16.5" customHeight="1" x14ac:dyDescent="0.25">
      <c r="B47" s="74" t="s">
        <v>100</v>
      </c>
      <c r="C47" s="75"/>
      <c r="D47" s="75"/>
      <c r="E47" s="50">
        <v>5599</v>
      </c>
      <c r="F47" s="50">
        <v>8146</v>
      </c>
      <c r="G47" s="50">
        <v>5533</v>
      </c>
      <c r="H47" s="50">
        <v>6140</v>
      </c>
      <c r="I47" s="50">
        <v>5735</v>
      </c>
      <c r="J47" s="50">
        <v>7307.6080000000002</v>
      </c>
      <c r="K47" s="50">
        <v>5611.5349999999999</v>
      </c>
      <c r="L47" s="50">
        <v>7428.4769999999999</v>
      </c>
      <c r="M47" s="50">
        <v>6599.6819999999998</v>
      </c>
    </row>
    <row r="48" spans="2:13" s="20" customFormat="1" ht="16.5" customHeight="1" x14ac:dyDescent="0.25">
      <c r="B48" s="44" t="s">
        <v>67</v>
      </c>
      <c r="C48" s="17"/>
      <c r="D48" s="17" t="s">
        <v>47</v>
      </c>
      <c r="E48" s="33">
        <v>586</v>
      </c>
      <c r="F48" s="33">
        <v>297</v>
      </c>
      <c r="G48" s="33">
        <v>137</v>
      </c>
      <c r="H48" s="33">
        <v>1414</v>
      </c>
      <c r="I48" s="33">
        <v>825</v>
      </c>
      <c r="J48" s="33">
        <v>1684.7570000000001</v>
      </c>
      <c r="K48" s="33">
        <v>1563.7380000000001</v>
      </c>
      <c r="L48" s="33">
        <v>2029.7739999999999</v>
      </c>
      <c r="M48" s="33">
        <v>1838.4349999999999</v>
      </c>
    </row>
    <row r="49" spans="2:13" s="20" customFormat="1" ht="16.5" customHeight="1" x14ac:dyDescent="0.25">
      <c r="B49" s="44" t="s">
        <v>86</v>
      </c>
      <c r="C49" s="17"/>
      <c r="D49" s="17" t="s">
        <v>56</v>
      </c>
      <c r="E49" s="33">
        <v>411</v>
      </c>
      <c r="F49" s="33">
        <v>505</v>
      </c>
      <c r="G49" s="33">
        <v>629</v>
      </c>
      <c r="H49" s="33">
        <v>750</v>
      </c>
      <c r="I49" s="33">
        <v>534</v>
      </c>
      <c r="J49" s="33">
        <v>882.44899999999996</v>
      </c>
      <c r="K49" s="33">
        <v>301.93599999999998</v>
      </c>
      <c r="L49" s="33">
        <v>956.40200000000004</v>
      </c>
      <c r="M49" s="33">
        <v>1656.404</v>
      </c>
    </row>
    <row r="50" spans="2:13" s="20" customFormat="1" ht="16.5" customHeight="1" x14ac:dyDescent="0.25">
      <c r="B50" s="44" t="s">
        <v>87</v>
      </c>
      <c r="C50" s="17"/>
      <c r="D50" s="17" t="s">
        <v>54</v>
      </c>
      <c r="E50" s="33">
        <v>918</v>
      </c>
      <c r="F50" s="33">
        <v>834</v>
      </c>
      <c r="G50" s="33">
        <v>523</v>
      </c>
      <c r="H50" s="33">
        <v>831</v>
      </c>
      <c r="I50" s="33">
        <v>548</v>
      </c>
      <c r="J50" s="33">
        <v>1000.89</v>
      </c>
      <c r="K50" s="33">
        <v>823.62800000000004</v>
      </c>
      <c r="L50" s="33">
        <v>1872.7370000000001</v>
      </c>
      <c r="M50" s="33">
        <v>510.51100000000002</v>
      </c>
    </row>
    <row r="51" spans="2:13" s="20" customFormat="1" ht="22.5" customHeight="1" x14ac:dyDescent="0.25">
      <c r="B51" s="44" t="s">
        <v>88</v>
      </c>
      <c r="C51" s="17"/>
      <c r="D51" s="17" t="s">
        <v>52</v>
      </c>
      <c r="E51" s="33">
        <v>2104</v>
      </c>
      <c r="F51" s="33">
        <v>2304</v>
      </c>
      <c r="G51" s="33">
        <v>1538</v>
      </c>
      <c r="H51" s="33">
        <v>1879</v>
      </c>
      <c r="I51" s="33">
        <v>2556</v>
      </c>
      <c r="J51" s="33">
        <v>2005.856</v>
      </c>
      <c r="K51" s="33">
        <v>1858.223</v>
      </c>
      <c r="L51" s="33">
        <v>1165.1130000000001</v>
      </c>
      <c r="M51" s="33">
        <v>1345.202</v>
      </c>
    </row>
    <row r="52" spans="2:13" s="49" customFormat="1" ht="22.5" customHeight="1" x14ac:dyDescent="0.25">
      <c r="B52" s="74" t="s">
        <v>111</v>
      </c>
      <c r="C52" s="75"/>
      <c r="D52" s="75"/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3.036</v>
      </c>
      <c r="K52" s="50">
        <v>0</v>
      </c>
      <c r="L52" s="50">
        <v>0</v>
      </c>
      <c r="M52" s="50">
        <v>0</v>
      </c>
    </row>
    <row r="53" spans="2:13" s="49" customFormat="1" ht="16.5" customHeight="1" x14ac:dyDescent="0.25">
      <c r="B53" s="74" t="s">
        <v>101</v>
      </c>
      <c r="C53" s="75"/>
      <c r="D53" s="75"/>
      <c r="E53" s="50">
        <v>33266</v>
      </c>
      <c r="F53" s="50">
        <v>29068</v>
      </c>
      <c r="G53" s="50">
        <v>7792</v>
      </c>
      <c r="H53" s="50">
        <v>17008</v>
      </c>
      <c r="I53" s="50">
        <v>17753</v>
      </c>
      <c r="J53" s="50">
        <v>2401.4949999999999</v>
      </c>
      <c r="K53" s="50">
        <v>6071.3829999999998</v>
      </c>
      <c r="L53" s="50">
        <v>5882.8019999999997</v>
      </c>
      <c r="M53" s="50">
        <v>7215.3450000000003</v>
      </c>
    </row>
    <row r="54" spans="2:13" s="20" customFormat="1" ht="22.5" customHeight="1" x14ac:dyDescent="0.25">
      <c r="B54" s="45" t="s">
        <v>70</v>
      </c>
      <c r="C54" s="17"/>
      <c r="D54" s="17" t="s">
        <v>32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2193.5030000000002</v>
      </c>
      <c r="L54" s="33">
        <v>5691.3580000000002</v>
      </c>
      <c r="M54" s="33">
        <v>1674.829</v>
      </c>
    </row>
    <row r="55" spans="2:13" s="49" customFormat="1" ht="16.5" customHeight="1" x14ac:dyDescent="0.25">
      <c r="B55" s="74" t="s">
        <v>107</v>
      </c>
      <c r="C55" s="75"/>
      <c r="D55" s="75"/>
      <c r="E55" s="50">
        <v>3440</v>
      </c>
      <c r="F55" s="50">
        <v>5395</v>
      </c>
      <c r="G55" s="50">
        <v>9458</v>
      </c>
      <c r="H55" s="50">
        <v>7855</v>
      </c>
      <c r="I55" s="50">
        <v>9501</v>
      </c>
      <c r="J55" s="50">
        <v>13025.683999999999</v>
      </c>
      <c r="K55" s="50">
        <v>1714.3219999999999</v>
      </c>
      <c r="L55" s="50">
        <v>10003.421</v>
      </c>
      <c r="M55" s="50">
        <v>10847.088</v>
      </c>
    </row>
    <row r="56" spans="2:13" s="20" customFormat="1" ht="16.5" customHeight="1" x14ac:dyDescent="0.25">
      <c r="B56" s="44" t="s">
        <v>72</v>
      </c>
      <c r="C56" s="17"/>
      <c r="D56" s="17" t="s">
        <v>39</v>
      </c>
      <c r="E56" s="33">
        <v>3384</v>
      </c>
      <c r="F56" s="33">
        <v>4767</v>
      </c>
      <c r="G56" s="33">
        <v>9458</v>
      </c>
      <c r="H56" s="33">
        <v>7855</v>
      </c>
      <c r="I56" s="33">
        <v>8162</v>
      </c>
      <c r="J56" s="33">
        <v>11801.794</v>
      </c>
      <c r="K56" s="33">
        <v>1691.12</v>
      </c>
      <c r="L56" s="33">
        <v>7621.42</v>
      </c>
      <c r="M56" s="33">
        <v>7423.7730000000001</v>
      </c>
    </row>
    <row r="57" spans="2:13" s="20" customFormat="1" ht="22.5" customHeight="1" x14ac:dyDescent="0.25">
      <c r="B57" s="45" t="s">
        <v>89</v>
      </c>
      <c r="C57" s="17"/>
      <c r="D57" s="17" t="s">
        <v>61</v>
      </c>
      <c r="E57" s="33">
        <v>0</v>
      </c>
      <c r="F57" s="33">
        <v>0</v>
      </c>
      <c r="G57" s="33">
        <v>0</v>
      </c>
      <c r="H57" s="33">
        <v>0</v>
      </c>
      <c r="I57" s="33">
        <v>1082</v>
      </c>
      <c r="J57" s="33">
        <v>1096.7</v>
      </c>
      <c r="K57" s="33">
        <v>0</v>
      </c>
      <c r="L57" s="33">
        <v>2382.0010000000002</v>
      </c>
      <c r="M57" s="33">
        <v>2058.2260000000001</v>
      </c>
    </row>
    <row r="58" spans="2:13" s="49" customFormat="1" ht="16.5" customHeight="1" x14ac:dyDescent="0.25">
      <c r="B58" s="74" t="s">
        <v>129</v>
      </c>
      <c r="C58" s="75"/>
      <c r="D58" s="75"/>
      <c r="E58" s="50">
        <v>4628</v>
      </c>
      <c r="F58" s="50">
        <v>932</v>
      </c>
      <c r="G58" s="50">
        <v>4481</v>
      </c>
      <c r="H58" s="50">
        <v>2961</v>
      </c>
      <c r="I58" s="50">
        <v>4341</v>
      </c>
      <c r="J58" s="50">
        <v>482.60500000000002</v>
      </c>
      <c r="K58" s="50">
        <v>9638.6869999999999</v>
      </c>
      <c r="L58" s="50">
        <v>518.55600000000004</v>
      </c>
      <c r="M58" s="50">
        <v>696.05700000000002</v>
      </c>
    </row>
    <row r="59" spans="2:13" s="20" customFormat="1" ht="22.5" customHeight="1" x14ac:dyDescent="0.25">
      <c r="B59" s="45" t="s">
        <v>75</v>
      </c>
      <c r="C59" s="17"/>
      <c r="D59" s="17" t="s">
        <v>62</v>
      </c>
      <c r="E59" s="33">
        <v>0</v>
      </c>
      <c r="F59" s="33">
        <v>0</v>
      </c>
      <c r="G59" s="33">
        <v>0</v>
      </c>
      <c r="H59" s="33">
        <v>26</v>
      </c>
      <c r="I59" s="33">
        <v>9</v>
      </c>
      <c r="J59" s="33">
        <v>25.283999999999999</v>
      </c>
      <c r="K59" s="33">
        <v>8488.5830000000005</v>
      </c>
      <c r="L59" s="33">
        <v>4.68</v>
      </c>
      <c r="M59" s="33">
        <v>67.224999999999994</v>
      </c>
    </row>
    <row r="60" spans="2:13" s="49" customFormat="1" ht="16.5" customHeight="1" x14ac:dyDescent="0.25">
      <c r="B60" s="74" t="s">
        <v>102</v>
      </c>
      <c r="C60" s="75"/>
      <c r="D60" s="75"/>
      <c r="E60" s="50">
        <v>18800</v>
      </c>
      <c r="F60" s="50">
        <v>14271</v>
      </c>
      <c r="G60" s="50">
        <v>6226</v>
      </c>
      <c r="H60" s="50">
        <v>17865</v>
      </c>
      <c r="I60" s="50">
        <v>26971</v>
      </c>
      <c r="J60" s="50">
        <v>15238.976000000001</v>
      </c>
      <c r="K60" s="50">
        <v>12865.790999999999</v>
      </c>
      <c r="L60" s="50">
        <v>27328.726999999999</v>
      </c>
      <c r="M60" s="50">
        <v>16421.329000000002</v>
      </c>
    </row>
    <row r="61" spans="2:13" s="20" customFormat="1" ht="16.5" customHeight="1" x14ac:dyDescent="0.25">
      <c r="B61" s="44" t="s">
        <v>78</v>
      </c>
      <c r="C61" s="17"/>
      <c r="D61" s="17" t="s">
        <v>36</v>
      </c>
      <c r="E61" s="33">
        <v>18729</v>
      </c>
      <c r="F61" s="33">
        <v>14091</v>
      </c>
      <c r="G61" s="33">
        <v>5057</v>
      </c>
      <c r="H61" s="33">
        <v>2333</v>
      </c>
      <c r="I61" s="33">
        <v>16793</v>
      </c>
      <c r="J61" s="33">
        <v>15165.495999999999</v>
      </c>
      <c r="K61" s="33">
        <v>12865.790999999999</v>
      </c>
      <c r="L61" s="33">
        <v>27310.695</v>
      </c>
      <c r="M61" s="33">
        <v>16379.617</v>
      </c>
    </row>
    <row r="62" spans="2:13" s="20" customFormat="1" ht="22.5" customHeight="1" x14ac:dyDescent="0.25">
      <c r="B62" s="45" t="s">
        <v>90</v>
      </c>
      <c r="C62" s="17"/>
      <c r="D62" s="17" t="s">
        <v>53</v>
      </c>
      <c r="E62" s="33">
        <v>0</v>
      </c>
      <c r="F62" s="33">
        <v>0</v>
      </c>
      <c r="G62" s="33">
        <v>26</v>
      </c>
      <c r="H62" s="33">
        <v>27</v>
      </c>
      <c r="I62" s="33">
        <v>0</v>
      </c>
      <c r="J62" s="33">
        <v>0</v>
      </c>
      <c r="K62" s="33">
        <v>0</v>
      </c>
      <c r="L62" s="33">
        <v>4.7610000000000001</v>
      </c>
      <c r="M62" s="33">
        <v>0</v>
      </c>
    </row>
    <row r="63" spans="2:13" s="49" customFormat="1" ht="23.25" customHeight="1" x14ac:dyDescent="0.25">
      <c r="B63" s="74" t="s">
        <v>103</v>
      </c>
      <c r="C63" s="75"/>
      <c r="D63" s="75"/>
      <c r="E63" s="50">
        <v>2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30</v>
      </c>
      <c r="L63" s="50">
        <v>0</v>
      </c>
      <c r="M63" s="50">
        <v>0</v>
      </c>
    </row>
    <row r="64" spans="2:13" s="49" customFormat="1" ht="16.5" customHeight="1" x14ac:dyDescent="0.25">
      <c r="B64" s="74" t="s">
        <v>104</v>
      </c>
      <c r="C64" s="75"/>
      <c r="D64" s="75"/>
      <c r="E64" s="50">
        <v>8366</v>
      </c>
      <c r="F64" s="50">
        <v>12318</v>
      </c>
      <c r="G64" s="50">
        <v>14952</v>
      </c>
      <c r="H64" s="50">
        <v>16705</v>
      </c>
      <c r="I64" s="50">
        <v>11662</v>
      </c>
      <c r="J64" s="50">
        <v>3189.9789999999998</v>
      </c>
      <c r="K64" s="50">
        <v>4320.442</v>
      </c>
      <c r="L64" s="50">
        <v>3903.3589999999999</v>
      </c>
      <c r="M64" s="50">
        <v>3270.0990000000002</v>
      </c>
    </row>
    <row r="65" spans="2:13" s="20" customFormat="1" ht="16.5" customHeight="1" x14ac:dyDescent="0.25">
      <c r="B65" s="44" t="s">
        <v>81</v>
      </c>
      <c r="C65" s="17"/>
      <c r="D65" s="17" t="s">
        <v>96</v>
      </c>
      <c r="E65" s="33">
        <v>1287</v>
      </c>
      <c r="F65" s="33">
        <v>1026</v>
      </c>
      <c r="G65" s="33">
        <v>687</v>
      </c>
      <c r="H65" s="33">
        <v>2161</v>
      </c>
      <c r="I65" s="33">
        <v>1392</v>
      </c>
      <c r="J65" s="33">
        <v>1098.067</v>
      </c>
      <c r="K65" s="33">
        <v>843.53200000000004</v>
      </c>
      <c r="L65" s="33">
        <v>1171.797</v>
      </c>
      <c r="M65" s="33">
        <v>885.20399999999995</v>
      </c>
    </row>
    <row r="66" spans="2:13" s="20" customFormat="1" ht="22.5" customHeight="1" x14ac:dyDescent="0.25">
      <c r="B66" s="45" t="s">
        <v>91</v>
      </c>
      <c r="C66" s="17"/>
      <c r="D66" s="17" t="s">
        <v>57</v>
      </c>
      <c r="E66" s="33">
        <v>1727</v>
      </c>
      <c r="F66" s="33">
        <v>2180</v>
      </c>
      <c r="G66" s="33">
        <v>1470</v>
      </c>
      <c r="H66" s="33">
        <v>1868</v>
      </c>
      <c r="I66" s="33">
        <v>1086</v>
      </c>
      <c r="J66" s="33">
        <v>1237.07</v>
      </c>
      <c r="K66" s="33">
        <v>1188.8820000000001</v>
      </c>
      <c r="L66" s="33">
        <v>785.13300000000004</v>
      </c>
      <c r="M66" s="33">
        <v>1005.207</v>
      </c>
    </row>
    <row r="67" spans="2:13" s="49" customFormat="1" ht="16.5" customHeight="1" x14ac:dyDescent="0.25">
      <c r="B67" s="74" t="s">
        <v>108</v>
      </c>
      <c r="C67" s="75"/>
      <c r="D67" s="75"/>
      <c r="E67" s="50">
        <v>22212</v>
      </c>
      <c r="F67" s="50">
        <v>24335</v>
      </c>
      <c r="G67" s="50">
        <v>14071</v>
      </c>
      <c r="H67" s="50">
        <v>28814</v>
      </c>
      <c r="I67" s="50">
        <v>19482</v>
      </c>
      <c r="J67" s="50">
        <v>18973.810000000001</v>
      </c>
      <c r="K67" s="50">
        <v>16514.03</v>
      </c>
      <c r="L67" s="50">
        <v>29369.376</v>
      </c>
      <c r="M67" s="50">
        <v>18334.088</v>
      </c>
    </row>
    <row r="68" spans="2:13" s="20" customFormat="1" ht="16.5" customHeight="1" x14ac:dyDescent="0.25">
      <c r="B68" s="44" t="s">
        <v>92</v>
      </c>
      <c r="C68" s="17"/>
      <c r="D68" s="17" t="s">
        <v>55</v>
      </c>
      <c r="E68" s="33">
        <v>782</v>
      </c>
      <c r="F68" s="33">
        <v>714</v>
      </c>
      <c r="G68" s="33">
        <v>757</v>
      </c>
      <c r="H68" s="33">
        <v>1079</v>
      </c>
      <c r="I68" s="33">
        <v>507</v>
      </c>
      <c r="J68" s="33">
        <v>622.50300000000004</v>
      </c>
      <c r="K68" s="33">
        <v>551.06500000000005</v>
      </c>
      <c r="L68" s="33">
        <v>1143.4469999999999</v>
      </c>
      <c r="M68" s="33">
        <v>982.62599999999998</v>
      </c>
    </row>
    <row r="69" spans="2:13" s="20" customFormat="1" ht="16.5" customHeight="1" x14ac:dyDescent="0.25">
      <c r="B69" s="44" t="s">
        <v>93</v>
      </c>
      <c r="C69" s="17"/>
      <c r="D69" s="17" t="s">
        <v>50</v>
      </c>
      <c r="E69" s="33">
        <v>5108</v>
      </c>
      <c r="F69" s="33">
        <v>3196</v>
      </c>
      <c r="G69" s="33">
        <v>2738</v>
      </c>
      <c r="H69" s="33">
        <v>2831</v>
      </c>
      <c r="I69" s="33">
        <v>2528</v>
      </c>
      <c r="J69" s="33">
        <v>2858.2379999999998</v>
      </c>
      <c r="K69" s="33">
        <v>1932.34</v>
      </c>
      <c r="L69" s="33">
        <v>3615.6030000000001</v>
      </c>
      <c r="M69" s="33">
        <v>3198.61</v>
      </c>
    </row>
    <row r="70" spans="2:13" s="20" customFormat="1" ht="16.5" customHeight="1" x14ac:dyDescent="0.25">
      <c r="B70" s="44" t="s">
        <v>94</v>
      </c>
      <c r="C70" s="17"/>
      <c r="D70" s="17" t="s">
        <v>49</v>
      </c>
      <c r="E70" s="33">
        <v>2799</v>
      </c>
      <c r="F70" s="33">
        <v>5090</v>
      </c>
      <c r="G70" s="33">
        <v>1966</v>
      </c>
      <c r="H70" s="33">
        <v>5403</v>
      </c>
      <c r="I70" s="33">
        <v>2732</v>
      </c>
      <c r="J70" s="33">
        <v>2942.0859999999998</v>
      </c>
      <c r="K70" s="33">
        <v>3456.3679999999999</v>
      </c>
      <c r="L70" s="33">
        <v>3031.3739999999998</v>
      </c>
      <c r="M70" s="33">
        <v>301.065</v>
      </c>
    </row>
    <row r="71" spans="2:13" s="20" customFormat="1" ht="16.5" customHeight="1" x14ac:dyDescent="0.25">
      <c r="B71" s="44" t="s">
        <v>83</v>
      </c>
      <c r="C71" s="17"/>
      <c r="D71" s="17" t="s">
        <v>46</v>
      </c>
      <c r="E71" s="33">
        <v>1005</v>
      </c>
      <c r="F71" s="33">
        <v>662</v>
      </c>
      <c r="G71" s="33">
        <v>272</v>
      </c>
      <c r="H71" s="33">
        <v>822</v>
      </c>
      <c r="I71" s="33">
        <v>1196</v>
      </c>
      <c r="J71" s="33">
        <v>701.21199999999999</v>
      </c>
      <c r="K71" s="33">
        <v>579.01499999999999</v>
      </c>
      <c r="L71" s="33">
        <v>1202.23</v>
      </c>
      <c r="M71" s="33">
        <v>585.63199999999995</v>
      </c>
    </row>
    <row r="72" spans="2:13" s="20" customFormat="1" ht="16.5" customHeight="1" x14ac:dyDescent="0.25">
      <c r="B72" s="44" t="s">
        <v>84</v>
      </c>
      <c r="C72" s="17"/>
      <c r="D72" s="17" t="s">
        <v>34</v>
      </c>
      <c r="E72" s="33">
        <v>9313</v>
      </c>
      <c r="F72" s="33">
        <v>10390</v>
      </c>
      <c r="G72" s="33">
        <v>6331</v>
      </c>
      <c r="H72" s="33">
        <v>13007</v>
      </c>
      <c r="I72" s="33">
        <v>9366</v>
      </c>
      <c r="J72" s="33">
        <v>8227.74</v>
      </c>
      <c r="K72" s="33">
        <v>6815.2439999999997</v>
      </c>
      <c r="L72" s="33">
        <v>13563.593999999999</v>
      </c>
      <c r="M72" s="33">
        <v>10427.468000000001</v>
      </c>
    </row>
    <row r="73" spans="2:13" s="34" customFormat="1" ht="22.5" customHeight="1" x14ac:dyDescent="0.25">
      <c r="B73" s="44" t="s">
        <v>95</v>
      </c>
      <c r="C73" s="17"/>
      <c r="D73" s="17" t="s">
        <v>59</v>
      </c>
      <c r="E73" s="33">
        <v>415</v>
      </c>
      <c r="F73" s="33">
        <v>962</v>
      </c>
      <c r="G73" s="33">
        <v>530</v>
      </c>
      <c r="H73" s="33">
        <v>1052</v>
      </c>
      <c r="I73" s="33">
        <v>808</v>
      </c>
      <c r="J73" s="33">
        <v>1278.4159999999999</v>
      </c>
      <c r="K73" s="33">
        <v>525.625</v>
      </c>
      <c r="L73" s="33">
        <v>783.78099999999995</v>
      </c>
      <c r="M73" s="33">
        <v>207.86600000000001</v>
      </c>
    </row>
    <row r="74" spans="2:13" s="56" customFormat="1" ht="22.5" customHeight="1" x14ac:dyDescent="0.25">
      <c r="B74" s="76" t="s">
        <v>127</v>
      </c>
      <c r="C74" s="76"/>
      <c r="D74" s="76"/>
      <c r="E74" s="55">
        <f t="shared" ref="E74:M74" si="5">SUM(E45,E47,E52,E53,E55,E58,E60,E63,E64,E67)-SUM(E46,E48:E51,E54,E56:E57,E59,E61:E62,E65:E66,E68:E73)</f>
        <v>47815</v>
      </c>
      <c r="F74" s="55">
        <f t="shared" si="5"/>
        <v>47805</v>
      </c>
      <c r="G74" s="55">
        <f t="shared" si="5"/>
        <v>30469</v>
      </c>
      <c r="H74" s="55">
        <f t="shared" si="5"/>
        <v>54218</v>
      </c>
      <c r="I74" s="55">
        <f t="shared" si="5"/>
        <v>46500</v>
      </c>
      <c r="J74" s="55">
        <f t="shared" si="5"/>
        <v>10688.543999999994</v>
      </c>
      <c r="K74" s="55">
        <f t="shared" si="5"/>
        <v>11185.405000000006</v>
      </c>
      <c r="L74" s="55">
        <f t="shared" ref="L74" si="6">SUM(L45,L47,L52,L53,L55,L58,L60,L63,L64,L67)-SUM(L46,L48:L51,L54,L56:L57,L59,L61:L62,L65:L66,L68:L73)</f>
        <v>10098.817999999985</v>
      </c>
      <c r="M74" s="55">
        <f t="shared" si="5"/>
        <v>12835.788000000015</v>
      </c>
    </row>
    <row r="75" spans="2:13" s="6" customFormat="1" ht="22.5" customHeight="1" x14ac:dyDescent="0.25">
      <c r="B75" s="77" t="s">
        <v>27</v>
      </c>
      <c r="C75" s="77"/>
      <c r="D75" s="78"/>
      <c r="E75" s="35">
        <f t="shared" ref="E75:K75" si="7">SUM(E9,E44)</f>
        <v>532699</v>
      </c>
      <c r="F75" s="35">
        <f t="shared" si="7"/>
        <v>499604</v>
      </c>
      <c r="G75" s="35">
        <f t="shared" si="7"/>
        <v>366606</v>
      </c>
      <c r="H75" s="35">
        <f t="shared" si="7"/>
        <v>505929</v>
      </c>
      <c r="I75" s="35">
        <f t="shared" si="7"/>
        <v>539749</v>
      </c>
      <c r="J75" s="35">
        <f t="shared" si="7"/>
        <v>418999.73699999991</v>
      </c>
      <c r="K75" s="35">
        <f t="shared" si="7"/>
        <v>397732.21799999976</v>
      </c>
      <c r="L75" s="35">
        <f>IF(L9="…","…",SUM(L9,L44))</f>
        <v>396307.75199999986</v>
      </c>
      <c r="M75" s="35">
        <f>IF(M9="…","…",SUM(M9,M44))</f>
        <v>357795.65900000004</v>
      </c>
    </row>
    <row r="76" spans="2:13" s="36" customFormat="1" ht="6.75" customHeight="1" x14ac:dyDescent="0.25"/>
    <row r="77" spans="2:13" s="36" customFormat="1" ht="23.25" customHeight="1" x14ac:dyDescent="0.25">
      <c r="B77" s="79" t="s">
        <v>128</v>
      </c>
      <c r="C77" s="80"/>
      <c r="D77" s="81"/>
      <c r="E77" s="81"/>
      <c r="F77" s="81"/>
      <c r="G77" s="81"/>
      <c r="H77" s="81"/>
      <c r="I77" s="81"/>
      <c r="J77" s="81"/>
      <c r="K77" s="81"/>
      <c r="L77" s="81"/>
      <c r="M77" s="82"/>
    </row>
    <row r="78" spans="2:13" s="31" customFormat="1" ht="6.75" customHeight="1" thickBot="1" x14ac:dyDescent="0.25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</row>
    <row r="79" spans="2:13" s="20" customFormat="1" ht="16.5" customHeight="1" x14ac:dyDescent="0.25">
      <c r="B79" s="17"/>
      <c r="C79" s="17"/>
      <c r="D79" s="17"/>
      <c r="E79" s="33"/>
      <c r="F79" s="33"/>
      <c r="G79" s="33"/>
      <c r="H79" s="33"/>
      <c r="I79" s="33"/>
      <c r="J79" s="33"/>
      <c r="K79" s="33"/>
      <c r="L79" s="33"/>
      <c r="M79" s="33"/>
    </row>
    <row r="80" spans="2:13" s="20" customFormat="1" ht="16.5" customHeight="1" x14ac:dyDescent="0.25">
      <c r="B80" s="17"/>
      <c r="C80" s="17"/>
      <c r="D80" s="17"/>
      <c r="E80" s="33"/>
      <c r="F80" s="33"/>
      <c r="G80" s="33"/>
      <c r="H80" s="33"/>
      <c r="I80" s="33"/>
      <c r="J80" s="33"/>
      <c r="K80" s="33"/>
      <c r="L80" s="33"/>
      <c r="M80" s="33"/>
    </row>
    <row r="81" spans="2:13" s="20" customFormat="1" ht="16.5" customHeight="1" x14ac:dyDescent="0.25">
      <c r="B81" s="17"/>
      <c r="C81" s="17"/>
      <c r="D81" s="17"/>
      <c r="E81" s="33"/>
      <c r="F81" s="33"/>
      <c r="G81" s="33"/>
      <c r="H81" s="33"/>
      <c r="I81" s="33"/>
      <c r="J81" s="33"/>
      <c r="K81" s="33"/>
      <c r="L81" s="33"/>
      <c r="M81" s="33"/>
    </row>
    <row r="82" spans="2:13" s="20" customFormat="1" ht="16.5" customHeight="1" x14ac:dyDescent="0.25">
      <c r="B82" s="17"/>
      <c r="C82" s="17"/>
      <c r="D82" s="17"/>
      <c r="E82" s="33"/>
      <c r="F82" s="33"/>
      <c r="G82" s="33"/>
      <c r="H82" s="33"/>
      <c r="I82" s="33"/>
      <c r="J82" s="33"/>
      <c r="K82" s="33"/>
      <c r="L82" s="33"/>
      <c r="M82" s="33"/>
    </row>
    <row r="83" spans="2:13" s="20" customFormat="1" ht="16.5" customHeight="1" x14ac:dyDescent="0.25">
      <c r="B83" s="17"/>
      <c r="C83" s="17"/>
      <c r="D83" s="17"/>
      <c r="E83" s="33"/>
      <c r="F83" s="33"/>
      <c r="G83" s="33"/>
      <c r="H83" s="33"/>
      <c r="I83" s="33"/>
      <c r="J83" s="33"/>
      <c r="K83" s="33"/>
      <c r="L83" s="33"/>
      <c r="M83" s="33"/>
    </row>
    <row r="84" spans="2:13" s="20" customFormat="1" ht="16.5" customHeight="1" x14ac:dyDescent="0.25">
      <c r="B84" s="17"/>
      <c r="C84" s="17"/>
      <c r="D84" s="17"/>
      <c r="E84" s="33"/>
      <c r="F84" s="33"/>
      <c r="G84" s="33"/>
      <c r="H84" s="33"/>
      <c r="I84" s="33"/>
      <c r="J84" s="33"/>
      <c r="K84" s="33"/>
      <c r="L84" s="33"/>
      <c r="M84" s="33"/>
    </row>
    <row r="85" spans="2:13" s="20" customFormat="1" ht="16.5" customHeight="1" x14ac:dyDescent="0.25">
      <c r="B85" s="17"/>
      <c r="C85" s="17"/>
      <c r="D85" s="17"/>
      <c r="E85" s="33"/>
      <c r="F85" s="33"/>
      <c r="G85" s="33"/>
      <c r="H85" s="33"/>
      <c r="I85" s="33"/>
      <c r="J85" s="33"/>
      <c r="K85" s="33"/>
      <c r="L85" s="33"/>
      <c r="M85" s="33"/>
    </row>
    <row r="86" spans="2:13" s="20" customFormat="1" ht="16.5" customHeight="1" x14ac:dyDescent="0.25">
      <c r="B86" s="17"/>
      <c r="C86" s="17"/>
      <c r="D86" s="17"/>
      <c r="E86" s="33"/>
      <c r="F86" s="33"/>
      <c r="G86" s="33"/>
      <c r="H86" s="33"/>
      <c r="I86" s="33"/>
      <c r="J86" s="33"/>
      <c r="K86" s="33"/>
      <c r="L86" s="33"/>
      <c r="M86" s="33"/>
    </row>
    <row r="87" spans="2:13" s="20" customFormat="1" ht="16.5" customHeight="1" x14ac:dyDescent="0.25">
      <c r="B87" s="17"/>
      <c r="C87" s="17"/>
      <c r="D87" s="17"/>
      <c r="E87" s="33"/>
      <c r="F87" s="33"/>
      <c r="G87" s="33"/>
      <c r="H87" s="33"/>
      <c r="I87" s="33"/>
      <c r="J87" s="33"/>
      <c r="K87" s="33"/>
      <c r="L87" s="33"/>
      <c r="M87" s="33"/>
    </row>
    <row r="88" spans="2:13" s="20" customFormat="1" ht="16.5" customHeight="1" x14ac:dyDescent="0.25">
      <c r="B88" s="17"/>
      <c r="C88" s="17"/>
      <c r="D88" s="17"/>
      <c r="E88" s="33"/>
      <c r="F88" s="33"/>
      <c r="G88" s="33"/>
      <c r="H88" s="33"/>
      <c r="I88" s="33"/>
      <c r="J88" s="33"/>
      <c r="K88" s="33"/>
      <c r="L88" s="33"/>
      <c r="M88" s="33"/>
    </row>
    <row r="89" spans="2:13" s="20" customFormat="1" ht="16.5" customHeight="1" x14ac:dyDescent="0.25">
      <c r="B89" s="17"/>
      <c r="C89" s="17"/>
      <c r="D89" s="17"/>
      <c r="E89" s="33"/>
      <c r="F89" s="33"/>
      <c r="G89" s="33"/>
      <c r="H89" s="33"/>
      <c r="I89" s="33"/>
      <c r="J89" s="33"/>
      <c r="K89" s="33"/>
      <c r="L89" s="33"/>
      <c r="M89" s="33"/>
    </row>
    <row r="90" spans="2:13" s="20" customFormat="1" ht="16.5" customHeight="1" x14ac:dyDescent="0.25">
      <c r="B90" s="17"/>
      <c r="C90" s="17"/>
      <c r="D90" s="17"/>
      <c r="E90" s="33"/>
      <c r="F90" s="33"/>
      <c r="G90" s="33"/>
      <c r="H90" s="33"/>
      <c r="I90" s="33"/>
      <c r="J90" s="33"/>
      <c r="K90" s="33"/>
      <c r="L90" s="33"/>
      <c r="M90" s="33"/>
    </row>
    <row r="91" spans="2:13" s="20" customFormat="1" ht="16.5" customHeight="1" x14ac:dyDescent="0.25">
      <c r="B91" s="17"/>
      <c r="C91" s="17"/>
      <c r="D91" s="17"/>
      <c r="E91" s="33"/>
      <c r="F91" s="33"/>
      <c r="G91" s="33"/>
      <c r="H91" s="33"/>
      <c r="I91" s="33"/>
      <c r="J91" s="33"/>
      <c r="K91" s="33"/>
      <c r="L91" s="33"/>
      <c r="M91" s="33"/>
    </row>
    <row r="92" spans="2:13" s="20" customFormat="1" ht="16.5" customHeight="1" x14ac:dyDescent="0.25">
      <c r="B92" s="17"/>
      <c r="C92" s="17"/>
      <c r="D92" s="17"/>
      <c r="E92" s="33"/>
      <c r="F92" s="33"/>
      <c r="G92" s="33"/>
      <c r="H92" s="33"/>
      <c r="I92" s="33"/>
      <c r="J92" s="33"/>
      <c r="K92" s="33"/>
      <c r="L92" s="33"/>
      <c r="M92" s="33"/>
    </row>
    <row r="93" spans="2:13" s="20" customFormat="1" ht="16.5" customHeight="1" x14ac:dyDescent="0.25">
      <c r="B93" s="17"/>
      <c r="C93" s="17"/>
      <c r="D93" s="17"/>
      <c r="E93" s="33"/>
      <c r="F93" s="33"/>
      <c r="G93" s="33"/>
      <c r="H93" s="33"/>
      <c r="I93" s="33"/>
      <c r="J93" s="33"/>
      <c r="K93" s="33"/>
      <c r="L93" s="33"/>
      <c r="M93" s="33"/>
    </row>
    <row r="94" spans="2:13" s="20" customFormat="1" ht="16.5" customHeight="1" x14ac:dyDescent="0.25">
      <c r="B94" s="17"/>
      <c r="C94" s="17"/>
      <c r="D94" s="17"/>
      <c r="E94" s="33"/>
      <c r="F94" s="33"/>
      <c r="G94" s="33"/>
      <c r="H94" s="33"/>
      <c r="I94" s="33"/>
      <c r="J94" s="33"/>
      <c r="K94" s="33"/>
      <c r="L94" s="33"/>
      <c r="M94" s="33"/>
    </row>
    <row r="95" spans="2:13" s="20" customFormat="1" ht="16.5" customHeight="1" x14ac:dyDescent="0.25">
      <c r="B95" s="17"/>
      <c r="C95" s="17"/>
      <c r="D95" s="17"/>
      <c r="E95" s="33"/>
      <c r="F95" s="33"/>
      <c r="G95" s="33"/>
      <c r="H95" s="33"/>
      <c r="I95" s="33"/>
      <c r="J95" s="33"/>
      <c r="K95" s="33"/>
      <c r="L95" s="33"/>
      <c r="M95" s="33"/>
    </row>
    <row r="96" spans="2:13" s="20" customFormat="1" ht="16.5" customHeight="1" x14ac:dyDescent="0.25">
      <c r="B96" s="17"/>
      <c r="C96" s="17"/>
      <c r="D96" s="17"/>
      <c r="E96" s="33"/>
      <c r="F96" s="33"/>
      <c r="G96" s="33"/>
      <c r="H96" s="33"/>
      <c r="I96" s="33"/>
      <c r="J96" s="33"/>
      <c r="K96" s="33"/>
      <c r="L96" s="33"/>
      <c r="M96" s="33"/>
    </row>
    <row r="97" spans="2:13" s="20" customFormat="1" ht="16.5" customHeight="1" x14ac:dyDescent="0.25">
      <c r="B97" s="17"/>
      <c r="C97" s="17"/>
      <c r="D97" s="17"/>
      <c r="E97" s="33"/>
      <c r="F97" s="33"/>
      <c r="G97" s="33"/>
      <c r="H97" s="33"/>
      <c r="I97" s="33"/>
      <c r="J97" s="33"/>
      <c r="K97" s="33"/>
      <c r="L97" s="33"/>
      <c r="M97" s="33"/>
    </row>
    <row r="98" spans="2:13" s="20" customFormat="1" ht="16.5" customHeight="1" x14ac:dyDescent="0.25">
      <c r="B98" s="17"/>
      <c r="C98" s="17"/>
      <c r="D98" s="17"/>
      <c r="E98" s="33"/>
      <c r="F98" s="33"/>
      <c r="G98" s="33"/>
      <c r="H98" s="33"/>
      <c r="I98" s="33"/>
      <c r="J98" s="33"/>
      <c r="K98" s="33"/>
      <c r="L98" s="33"/>
      <c r="M98" s="33"/>
    </row>
    <row r="99" spans="2:13" s="20" customFormat="1" ht="16.5" customHeight="1" x14ac:dyDescent="0.25">
      <c r="B99" s="17"/>
      <c r="C99" s="17"/>
      <c r="D99" s="17"/>
      <c r="E99" s="33"/>
      <c r="F99" s="33"/>
      <c r="G99" s="33"/>
      <c r="H99" s="33"/>
      <c r="I99" s="33"/>
      <c r="J99" s="33"/>
      <c r="K99" s="33"/>
      <c r="L99" s="33"/>
      <c r="M99" s="33"/>
    </row>
    <row r="100" spans="2:13" s="20" customFormat="1" ht="16.5" customHeight="1" x14ac:dyDescent="0.25">
      <c r="B100" s="17"/>
      <c r="C100" s="17"/>
      <c r="D100" s="17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2:13" s="20" customFormat="1" ht="16.5" customHeight="1" x14ac:dyDescent="0.25">
      <c r="B101" s="17"/>
      <c r="C101" s="17"/>
      <c r="D101" s="17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2:13" s="20" customFormat="1" ht="16.5" customHeight="1" x14ac:dyDescent="0.25">
      <c r="B102" s="17"/>
      <c r="C102" s="17"/>
      <c r="D102" s="17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2:13" s="20" customFormat="1" ht="16.5" customHeight="1" x14ac:dyDescent="0.25">
      <c r="B103" s="17"/>
      <c r="C103" s="17"/>
      <c r="D103" s="17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2:13" s="20" customFormat="1" ht="16.5" customHeight="1" x14ac:dyDescent="0.25">
      <c r="B104" s="17"/>
      <c r="C104" s="17"/>
      <c r="D104" s="17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2:13" s="20" customFormat="1" ht="16.5" customHeight="1" x14ac:dyDescent="0.25">
      <c r="B105" s="17"/>
      <c r="C105" s="17"/>
      <c r="D105" s="17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2:13" s="20" customFormat="1" ht="16.5" customHeight="1" x14ac:dyDescent="0.25">
      <c r="B106" s="17"/>
      <c r="C106" s="17"/>
      <c r="D106" s="17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2:13" s="20" customFormat="1" ht="16.5" customHeight="1" x14ac:dyDescent="0.25">
      <c r="B107" s="17"/>
      <c r="C107" s="17"/>
      <c r="D107" s="17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2:13" s="20" customFormat="1" ht="16.5" customHeight="1" x14ac:dyDescent="0.25">
      <c r="B108" s="17"/>
      <c r="C108" s="17"/>
      <c r="D108" s="17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2:13" s="20" customFormat="1" ht="16.5" customHeight="1" x14ac:dyDescent="0.25">
      <c r="B109" s="17"/>
      <c r="C109" s="17"/>
      <c r="D109" s="17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2:13" s="20" customFormat="1" ht="16.5" customHeight="1" x14ac:dyDescent="0.25">
      <c r="B110" s="17"/>
      <c r="C110" s="17"/>
      <c r="D110" s="17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2:13" s="20" customFormat="1" ht="16.5" customHeight="1" x14ac:dyDescent="0.25">
      <c r="B111" s="17"/>
      <c r="C111" s="17"/>
      <c r="D111" s="17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2:13" s="20" customFormat="1" ht="16.5" customHeight="1" x14ac:dyDescent="0.25">
      <c r="B112" s="17"/>
      <c r="C112" s="17"/>
      <c r="D112" s="17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2:13" s="20" customFormat="1" ht="16.5" customHeight="1" x14ac:dyDescent="0.25">
      <c r="B113" s="17"/>
      <c r="C113" s="17"/>
      <c r="D113" s="17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2:13" s="20" customFormat="1" ht="16.5" customHeight="1" x14ac:dyDescent="0.25">
      <c r="B114" s="17"/>
      <c r="C114" s="17"/>
      <c r="D114" s="17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2:13" s="20" customFormat="1" ht="16.5" customHeight="1" x14ac:dyDescent="0.25">
      <c r="B115" s="17"/>
      <c r="C115" s="17"/>
      <c r="D115" s="17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2:13" s="20" customFormat="1" ht="16.5" customHeight="1" x14ac:dyDescent="0.25">
      <c r="B116" s="17"/>
      <c r="C116" s="17"/>
      <c r="D116" s="17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2:13" s="20" customFormat="1" ht="16.5" customHeight="1" x14ac:dyDescent="0.25">
      <c r="B117" s="17"/>
      <c r="C117" s="17"/>
      <c r="D117" s="17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2:13" s="20" customFormat="1" ht="16.5" customHeight="1" x14ac:dyDescent="0.25">
      <c r="B118" s="17"/>
      <c r="C118" s="17"/>
      <c r="D118" s="17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2:13" s="20" customFormat="1" ht="16.5" customHeight="1" x14ac:dyDescent="0.25">
      <c r="B119" s="17"/>
      <c r="C119" s="17"/>
      <c r="D119" s="17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2:13" s="20" customFormat="1" ht="16.5" customHeight="1" x14ac:dyDescent="0.25">
      <c r="B120" s="17"/>
      <c r="C120" s="17"/>
      <c r="D120" s="17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2:13" s="20" customFormat="1" ht="16.5" customHeight="1" x14ac:dyDescent="0.25">
      <c r="B121" s="17"/>
      <c r="C121" s="17"/>
      <c r="D121" s="17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2:13" s="20" customFormat="1" ht="16.5" customHeight="1" x14ac:dyDescent="0.25">
      <c r="B122" s="17"/>
      <c r="C122" s="17"/>
      <c r="D122" s="17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2:13" s="20" customFormat="1" ht="16.5" customHeight="1" x14ac:dyDescent="0.25">
      <c r="B123" s="17"/>
      <c r="C123" s="17"/>
      <c r="D123" s="17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2:13" s="20" customFormat="1" ht="16.5" customHeight="1" x14ac:dyDescent="0.25">
      <c r="B124" s="17"/>
      <c r="C124" s="17"/>
      <c r="D124" s="17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2:13" s="20" customFormat="1" ht="16.5" customHeight="1" x14ac:dyDescent="0.25">
      <c r="B125" s="17"/>
      <c r="C125" s="17"/>
      <c r="D125" s="17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2:13" s="20" customFormat="1" ht="16.5" customHeight="1" x14ac:dyDescent="0.25">
      <c r="B126" s="17"/>
      <c r="C126" s="17"/>
      <c r="D126" s="17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2:13" s="20" customFormat="1" ht="16.5" customHeight="1" x14ac:dyDescent="0.25">
      <c r="B127" s="17"/>
      <c r="C127" s="17"/>
      <c r="D127" s="17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2:13" s="20" customFormat="1" ht="16.5" customHeight="1" x14ac:dyDescent="0.25">
      <c r="B128" s="17"/>
      <c r="C128" s="17"/>
      <c r="D128" s="17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2:13" s="20" customFormat="1" ht="16.5" customHeight="1" x14ac:dyDescent="0.25">
      <c r="B129" s="17"/>
      <c r="C129" s="17"/>
      <c r="D129" s="17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2:13" s="20" customFormat="1" ht="16.5" customHeight="1" x14ac:dyDescent="0.25">
      <c r="B130" s="17"/>
      <c r="C130" s="17"/>
      <c r="D130" s="17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2:13" s="20" customFormat="1" ht="16.5" customHeight="1" x14ac:dyDescent="0.25">
      <c r="B131" s="17"/>
      <c r="C131" s="17"/>
      <c r="D131" s="17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2:13" s="20" customFormat="1" ht="16.5" customHeight="1" x14ac:dyDescent="0.25">
      <c r="B132" s="17"/>
      <c r="C132" s="17"/>
      <c r="D132" s="17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2:13" s="20" customFormat="1" ht="16.5" customHeight="1" x14ac:dyDescent="0.25">
      <c r="B133" s="17"/>
      <c r="C133" s="17"/>
      <c r="D133" s="17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2:13" s="20" customFormat="1" ht="16.5" customHeight="1" x14ac:dyDescent="0.25">
      <c r="B134" s="17"/>
      <c r="C134" s="17"/>
      <c r="D134" s="17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2:13" s="20" customFormat="1" ht="16.5" customHeight="1" x14ac:dyDescent="0.25">
      <c r="B135" s="17"/>
      <c r="C135" s="17"/>
      <c r="D135" s="17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2:13" s="20" customFormat="1" ht="16.5" customHeight="1" x14ac:dyDescent="0.25">
      <c r="B136" s="17"/>
      <c r="C136" s="17"/>
      <c r="D136" s="17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2:13" s="20" customFormat="1" ht="16.5" customHeight="1" x14ac:dyDescent="0.25">
      <c r="B137" s="17"/>
      <c r="C137" s="17"/>
      <c r="D137" s="17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2:13" s="20" customFormat="1" ht="16.5" customHeight="1" x14ac:dyDescent="0.25">
      <c r="B138" s="17"/>
      <c r="C138" s="17"/>
      <c r="D138" s="17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2:13" s="20" customFormat="1" ht="16.5" customHeight="1" x14ac:dyDescent="0.25">
      <c r="B139" s="17"/>
      <c r="C139" s="17"/>
      <c r="D139" s="17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2:13" s="20" customFormat="1" ht="16.5" customHeight="1" x14ac:dyDescent="0.25">
      <c r="B140" s="17"/>
      <c r="C140" s="17"/>
      <c r="D140" s="17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2:13" s="20" customFormat="1" ht="16.5" customHeight="1" x14ac:dyDescent="0.25">
      <c r="B141" s="17"/>
      <c r="C141" s="17"/>
      <c r="D141" s="17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2:13" s="20" customFormat="1" ht="16.5" customHeight="1" x14ac:dyDescent="0.25">
      <c r="B142" s="17"/>
      <c r="C142" s="17"/>
      <c r="D142" s="17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2:13" s="20" customFormat="1" ht="16.5" customHeight="1" x14ac:dyDescent="0.25">
      <c r="B143" s="17"/>
      <c r="C143" s="17"/>
      <c r="D143" s="17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2:13" s="20" customFormat="1" ht="16.5" customHeight="1" x14ac:dyDescent="0.25">
      <c r="B144" s="17"/>
      <c r="C144" s="17"/>
      <c r="D144" s="17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2:13" s="20" customFormat="1" ht="16.5" customHeight="1" x14ac:dyDescent="0.25">
      <c r="B145" s="17"/>
      <c r="C145" s="17"/>
      <c r="D145" s="17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2:13" s="20" customFormat="1" ht="16.5" customHeight="1" x14ac:dyDescent="0.25">
      <c r="B146" s="17"/>
      <c r="C146" s="17"/>
      <c r="D146" s="17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2:13" s="20" customFormat="1" ht="16.5" customHeight="1" x14ac:dyDescent="0.25">
      <c r="B147" s="17"/>
      <c r="C147" s="17"/>
      <c r="D147" s="17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2:13" s="20" customFormat="1" ht="16.5" customHeight="1" x14ac:dyDescent="0.25">
      <c r="B148" s="17"/>
      <c r="C148" s="17"/>
      <c r="D148" s="17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2:13" s="20" customFormat="1" ht="16.5" customHeight="1" x14ac:dyDescent="0.25">
      <c r="B149" s="17"/>
      <c r="C149" s="17"/>
      <c r="D149" s="17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2:13" s="20" customFormat="1" ht="16.5" customHeight="1" x14ac:dyDescent="0.25">
      <c r="B150" s="17"/>
      <c r="C150" s="17"/>
      <c r="D150" s="17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2:13" s="20" customFormat="1" ht="16.5" customHeight="1" x14ac:dyDescent="0.25">
      <c r="B151" s="17"/>
      <c r="C151" s="17"/>
      <c r="D151" s="17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2:13" s="20" customFormat="1" ht="16.5" customHeight="1" x14ac:dyDescent="0.25">
      <c r="B152" s="17"/>
      <c r="C152" s="17"/>
      <c r="D152" s="17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2:13" s="20" customFormat="1" ht="16.5" customHeight="1" x14ac:dyDescent="0.25">
      <c r="B153" s="17"/>
      <c r="C153" s="17"/>
      <c r="D153" s="17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2:13" s="20" customFormat="1" ht="16.5" customHeight="1" x14ac:dyDescent="0.25">
      <c r="B154" s="17"/>
      <c r="C154" s="17"/>
      <c r="D154" s="17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2:13" s="20" customFormat="1" ht="16.5" customHeight="1" x14ac:dyDescent="0.25">
      <c r="B155" s="17"/>
      <c r="C155" s="17"/>
      <c r="D155" s="17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2:13" s="20" customFormat="1" ht="16.5" customHeight="1" x14ac:dyDescent="0.25">
      <c r="B156" s="17"/>
      <c r="C156" s="17"/>
      <c r="D156" s="17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2:13" s="20" customFormat="1" ht="16.5" customHeight="1" x14ac:dyDescent="0.25">
      <c r="B157" s="17"/>
      <c r="C157" s="17"/>
      <c r="D157" s="17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2:13" s="20" customFormat="1" ht="16.5" customHeight="1" x14ac:dyDescent="0.25">
      <c r="B158" s="17"/>
      <c r="C158" s="17"/>
      <c r="D158" s="17"/>
      <c r="E158" s="33"/>
      <c r="F158" s="33"/>
      <c r="G158" s="33"/>
      <c r="H158" s="33"/>
      <c r="I158" s="33"/>
      <c r="J158" s="33"/>
      <c r="K158" s="33"/>
      <c r="L158" s="33"/>
      <c r="M158" s="33"/>
    </row>
  </sheetData>
  <mergeCells count="28">
    <mergeCell ref="B67:D67"/>
    <mergeCell ref="B74:D74"/>
    <mergeCell ref="B75:D75"/>
    <mergeCell ref="B77:M77"/>
    <mergeCell ref="B64:D64"/>
    <mergeCell ref="B37:D37"/>
    <mergeCell ref="B39:D39"/>
    <mergeCell ref="B43:D43"/>
    <mergeCell ref="B45:D45"/>
    <mergeCell ref="B47:D47"/>
    <mergeCell ref="B52:D52"/>
    <mergeCell ref="B53:D53"/>
    <mergeCell ref="B55:D55"/>
    <mergeCell ref="B58:D58"/>
    <mergeCell ref="B60:D60"/>
    <mergeCell ref="B63:D63"/>
    <mergeCell ref="B34:D34"/>
    <mergeCell ref="B1:E1"/>
    <mergeCell ref="B2:E2"/>
    <mergeCell ref="D5:M5"/>
    <mergeCell ref="E6:K6"/>
    <mergeCell ref="B10:D10"/>
    <mergeCell ref="B14:D14"/>
    <mergeCell ref="B19:D19"/>
    <mergeCell ref="B21:D21"/>
    <mergeCell ref="B24:D24"/>
    <mergeCell ref="B26:D26"/>
    <mergeCell ref="B30:D30"/>
  </mergeCells>
  <pageMargins left="0" right="0.59055118110236227" top="0" bottom="0.59055118110236227" header="0" footer="0.39370078740157483"/>
  <pageSetup paperSize="9" scale="55" orientation="portrait" horizontalDpi="4294967292" vertic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showGridLines="0" zoomScaleNormal="100" workbookViewId="0">
      <pane ySplit="8" topLeftCell="A9" activePane="bottomLeft" state="frozen"/>
      <selection activeCell="B5" sqref="B5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9.28515625" style="1" customWidth="1"/>
    <col min="3" max="3" width="1.28515625" style="1" customWidth="1"/>
    <col min="4" max="4" width="70.5703125" style="1" customWidth="1"/>
    <col min="5" max="13" width="11.42578125" style="1" customWidth="1"/>
    <col min="14" max="16384" width="10.85546875" style="1"/>
  </cols>
  <sheetData>
    <row r="1" spans="1:13" ht="33" customHeight="1" x14ac:dyDescent="0.2">
      <c r="B1" s="64" t="s">
        <v>0</v>
      </c>
      <c r="C1" s="64"/>
      <c r="D1" s="64"/>
      <c r="E1" s="64"/>
      <c r="F1" s="46"/>
      <c r="G1" s="46"/>
    </row>
    <row r="2" spans="1:13" ht="16.5" customHeight="1" x14ac:dyDescent="0.25">
      <c r="B2" s="65" t="s">
        <v>1</v>
      </c>
      <c r="C2" s="65"/>
      <c r="D2" s="65"/>
      <c r="E2" s="66"/>
      <c r="F2" s="47"/>
      <c r="G2" s="47"/>
    </row>
    <row r="3" spans="1:13" ht="6.75" customHeight="1" x14ac:dyDescent="0.2">
      <c r="A3" s="2"/>
    </row>
    <row r="5" spans="1:13" s="3" customFormat="1" ht="17.100000000000001" customHeight="1" x14ac:dyDescent="0.3">
      <c r="B5" s="4" t="s">
        <v>29</v>
      </c>
      <c r="C5" s="4"/>
      <c r="D5" s="67" t="s">
        <v>114</v>
      </c>
      <c r="E5" s="85"/>
      <c r="F5" s="85"/>
      <c r="G5" s="85"/>
      <c r="H5" s="85"/>
      <c r="I5" s="85"/>
      <c r="J5" s="85"/>
      <c r="K5" s="85"/>
      <c r="L5" s="85"/>
      <c r="M5" s="85"/>
    </row>
    <row r="6" spans="1:13" s="6" customFormat="1" ht="2.25" customHeight="1" x14ac:dyDescent="0.25">
      <c r="A6" s="32"/>
      <c r="B6" s="7"/>
      <c r="C6" s="7"/>
      <c r="D6" s="7"/>
      <c r="E6" s="86"/>
      <c r="F6" s="86"/>
      <c r="G6" s="86"/>
      <c r="H6" s="86"/>
      <c r="I6" s="86"/>
      <c r="J6" s="86"/>
      <c r="K6" s="86"/>
      <c r="L6" s="62"/>
      <c r="M6" s="54"/>
    </row>
    <row r="7" spans="1:13" s="6" customFormat="1" ht="6.75" customHeight="1" x14ac:dyDescent="0.25"/>
    <row r="8" spans="1:13" s="6" customFormat="1" ht="17.100000000000001" customHeight="1" x14ac:dyDescent="0.25">
      <c r="B8" s="12" t="s">
        <v>30</v>
      </c>
      <c r="C8" s="12"/>
      <c r="D8" s="12" t="s">
        <v>125</v>
      </c>
      <c r="E8" s="48">
        <v>2015</v>
      </c>
      <c r="F8" s="48">
        <f>E8+1</f>
        <v>2016</v>
      </c>
      <c r="G8" s="48">
        <f t="shared" ref="G8:J8" si="0">F8+1</f>
        <v>2017</v>
      </c>
      <c r="H8" s="48">
        <f t="shared" si="0"/>
        <v>2018</v>
      </c>
      <c r="I8" s="48">
        <f t="shared" si="0"/>
        <v>2019</v>
      </c>
      <c r="J8" s="48">
        <f t="shared" si="0"/>
        <v>2020</v>
      </c>
      <c r="K8" s="61">
        <f t="shared" ref="K8" si="1">J8+1</f>
        <v>2021</v>
      </c>
      <c r="L8" s="61">
        <f t="shared" ref="L8" si="2">K8+1</f>
        <v>2022</v>
      </c>
      <c r="M8" s="61">
        <f t="shared" ref="M8" si="3">L8+1</f>
        <v>2023</v>
      </c>
    </row>
    <row r="9" spans="1:13" s="38" customFormat="1" ht="22.5" customHeight="1" x14ac:dyDescent="0.25">
      <c r="B9" s="13" t="s">
        <v>97</v>
      </c>
      <c r="C9" s="13"/>
      <c r="E9" s="39">
        <v>474358</v>
      </c>
      <c r="F9" s="39">
        <v>422149</v>
      </c>
      <c r="G9" s="39">
        <v>466079</v>
      </c>
      <c r="H9" s="39">
        <v>308184</v>
      </c>
      <c r="I9" s="39">
        <v>450460</v>
      </c>
      <c r="J9" s="39">
        <v>401040.68900000013</v>
      </c>
      <c r="K9" s="39">
        <v>399759.84699999978</v>
      </c>
      <c r="L9" s="39">
        <v>275213.64</v>
      </c>
      <c r="M9" s="39">
        <v>398300.6970000001</v>
      </c>
    </row>
    <row r="10" spans="1:13" s="49" customFormat="1" ht="16.5" customHeight="1" x14ac:dyDescent="0.25">
      <c r="B10" s="74" t="s">
        <v>99</v>
      </c>
      <c r="C10" s="75"/>
      <c r="D10" s="75"/>
      <c r="E10" s="50">
        <v>25066</v>
      </c>
      <c r="F10" s="50">
        <v>24780</v>
      </c>
      <c r="G10" s="50">
        <v>29453</v>
      </c>
      <c r="H10" s="50">
        <v>21252</v>
      </c>
      <c r="I10" s="50">
        <v>17708</v>
      </c>
      <c r="J10" s="50">
        <v>8639.8880000000008</v>
      </c>
      <c r="K10" s="50">
        <v>19162.455999999998</v>
      </c>
      <c r="L10" s="50">
        <v>24500.800999999999</v>
      </c>
      <c r="M10" s="50">
        <v>25611.153999999999</v>
      </c>
    </row>
    <row r="11" spans="1:13" s="20" customFormat="1" ht="16.5" customHeight="1" x14ac:dyDescent="0.25">
      <c r="B11" s="45" t="s">
        <v>63</v>
      </c>
      <c r="C11" s="17"/>
      <c r="D11" s="17" t="s">
        <v>35</v>
      </c>
      <c r="E11" s="33">
        <v>10147</v>
      </c>
      <c r="F11" s="33">
        <v>15821</v>
      </c>
      <c r="G11" s="33">
        <v>12534</v>
      </c>
      <c r="H11" s="33">
        <v>7969</v>
      </c>
      <c r="I11" s="33">
        <v>10963</v>
      </c>
      <c r="J11" s="33">
        <v>191.142</v>
      </c>
      <c r="K11" s="33">
        <v>4711</v>
      </c>
      <c r="L11" s="33">
        <v>10809.391</v>
      </c>
      <c r="M11" s="33">
        <v>12450.42</v>
      </c>
    </row>
    <row r="12" spans="1:13" s="20" customFormat="1" ht="16.5" customHeight="1" x14ac:dyDescent="0.25">
      <c r="B12" s="45" t="s">
        <v>65</v>
      </c>
      <c r="C12" s="17"/>
      <c r="D12" s="17" t="s">
        <v>44</v>
      </c>
      <c r="E12" s="33">
        <v>5000</v>
      </c>
      <c r="F12" s="33">
        <v>3000</v>
      </c>
      <c r="G12" s="33">
        <v>1000</v>
      </c>
      <c r="H12" s="33">
        <v>0</v>
      </c>
      <c r="I12" s="33">
        <v>0</v>
      </c>
      <c r="J12" s="33">
        <v>2400.6529999999998</v>
      </c>
      <c r="K12" s="33">
        <v>3035.2460000000001</v>
      </c>
      <c r="L12" s="33">
        <v>5283.5479999999998</v>
      </c>
      <c r="M12" s="33">
        <v>146.15799999999999</v>
      </c>
    </row>
    <row r="13" spans="1:13" s="20" customFormat="1" ht="22.5" customHeight="1" x14ac:dyDescent="0.25">
      <c r="B13" s="45" t="s">
        <v>66</v>
      </c>
      <c r="C13" s="17"/>
      <c r="D13" s="17" t="s">
        <v>40</v>
      </c>
      <c r="E13" s="33">
        <v>3862</v>
      </c>
      <c r="F13" s="33">
        <v>3203</v>
      </c>
      <c r="G13" s="33">
        <v>9104</v>
      </c>
      <c r="H13" s="33">
        <v>10480</v>
      </c>
      <c r="I13" s="33">
        <v>3052</v>
      </c>
      <c r="J13" s="33">
        <v>1493.9849999999999</v>
      </c>
      <c r="K13" s="33">
        <v>7094.8209999999999</v>
      </c>
      <c r="L13" s="33">
        <v>7194.6790000000001</v>
      </c>
      <c r="M13" s="33">
        <v>10372.507</v>
      </c>
    </row>
    <row r="14" spans="1:13" s="49" customFormat="1" ht="16.5" customHeight="1" x14ac:dyDescent="0.25">
      <c r="B14" s="74" t="s">
        <v>100</v>
      </c>
      <c r="C14" s="75"/>
      <c r="D14" s="75"/>
      <c r="E14" s="50">
        <v>38542</v>
      </c>
      <c r="F14" s="50">
        <v>40919</v>
      </c>
      <c r="G14" s="50">
        <v>35309</v>
      </c>
      <c r="H14" s="50">
        <v>29382</v>
      </c>
      <c r="I14" s="50">
        <v>38210</v>
      </c>
      <c r="J14" s="50">
        <v>40130.860999999997</v>
      </c>
      <c r="K14" s="50">
        <v>40190.129000000001</v>
      </c>
      <c r="L14" s="50">
        <v>32072.696</v>
      </c>
      <c r="M14" s="50">
        <v>27127.083999999999</v>
      </c>
    </row>
    <row r="15" spans="1:13" s="20" customFormat="1" ht="16.5" customHeight="1" x14ac:dyDescent="0.25">
      <c r="B15" s="45" t="s">
        <v>67</v>
      </c>
      <c r="C15" s="17"/>
      <c r="D15" s="17" t="s">
        <v>47</v>
      </c>
      <c r="E15" s="33">
        <v>3088</v>
      </c>
      <c r="F15" s="33">
        <v>3867</v>
      </c>
      <c r="G15" s="33">
        <v>3014</v>
      </c>
      <c r="H15" s="33">
        <v>3024</v>
      </c>
      <c r="I15" s="33">
        <v>2574</v>
      </c>
      <c r="J15" s="33">
        <v>2208.6819999999998</v>
      </c>
      <c r="K15" s="33">
        <v>1982.5419999999999</v>
      </c>
      <c r="L15" s="33">
        <v>2261.7660000000001</v>
      </c>
      <c r="M15" s="33">
        <v>3158.5210000000002</v>
      </c>
    </row>
    <row r="16" spans="1:13" s="20" customFormat="1" ht="16.5" customHeight="1" x14ac:dyDescent="0.25">
      <c r="B16" s="45" t="s">
        <v>64</v>
      </c>
      <c r="C16" s="17"/>
      <c r="D16" s="17" t="s">
        <v>33</v>
      </c>
      <c r="E16" s="33">
        <v>21784</v>
      </c>
      <c r="F16" s="33">
        <v>21913</v>
      </c>
      <c r="G16" s="33">
        <v>15976</v>
      </c>
      <c r="H16" s="33">
        <v>9595</v>
      </c>
      <c r="I16" s="33">
        <v>20429</v>
      </c>
      <c r="J16" s="33">
        <v>22660.243999999999</v>
      </c>
      <c r="K16" s="33">
        <v>14337.511</v>
      </c>
      <c r="L16" s="33">
        <v>16759.79</v>
      </c>
      <c r="M16" s="33">
        <v>7720.2269999999999</v>
      </c>
    </row>
    <row r="17" spans="2:13" s="20" customFormat="1" ht="16.5" customHeight="1" x14ac:dyDescent="0.25">
      <c r="B17" s="45" t="s">
        <v>68</v>
      </c>
      <c r="C17" s="17"/>
      <c r="D17" s="17" t="s">
        <v>41</v>
      </c>
      <c r="E17" s="33">
        <v>3353</v>
      </c>
      <c r="F17" s="33">
        <v>4392</v>
      </c>
      <c r="G17" s="33">
        <v>6492</v>
      </c>
      <c r="H17" s="33">
        <v>6600</v>
      </c>
      <c r="I17" s="33">
        <v>4462</v>
      </c>
      <c r="J17" s="33">
        <v>5723.34</v>
      </c>
      <c r="K17" s="33">
        <v>13363.996999999999</v>
      </c>
      <c r="L17" s="33">
        <v>2094.9</v>
      </c>
      <c r="M17" s="33">
        <v>6234.5640000000003</v>
      </c>
    </row>
    <row r="18" spans="2:13" s="20" customFormat="1" ht="22.5" customHeight="1" x14ac:dyDescent="0.25">
      <c r="B18" s="45" t="s">
        <v>69</v>
      </c>
      <c r="C18" s="17"/>
      <c r="D18" s="17" t="s">
        <v>58</v>
      </c>
      <c r="E18" s="33">
        <v>5044</v>
      </c>
      <c r="F18" s="33">
        <v>4260</v>
      </c>
      <c r="G18" s="33">
        <v>2748</v>
      </c>
      <c r="H18" s="33">
        <v>765</v>
      </c>
      <c r="I18" s="33">
        <v>4806</v>
      </c>
      <c r="J18" s="33">
        <v>3008.422</v>
      </c>
      <c r="K18" s="33">
        <v>5176.6289999999999</v>
      </c>
      <c r="L18" s="33">
        <v>3544.8939999999998</v>
      </c>
      <c r="M18" s="33">
        <v>0</v>
      </c>
    </row>
    <row r="19" spans="2:13" s="49" customFormat="1" ht="16.5" customHeight="1" x14ac:dyDescent="0.25">
      <c r="B19" s="74" t="s">
        <v>111</v>
      </c>
      <c r="C19" s="75"/>
      <c r="D19" s="75"/>
      <c r="E19" s="50">
        <v>182</v>
      </c>
      <c r="F19" s="50">
        <v>3763</v>
      </c>
      <c r="G19" s="50">
        <v>4728</v>
      </c>
      <c r="H19" s="50">
        <v>20</v>
      </c>
      <c r="I19" s="50">
        <v>0</v>
      </c>
      <c r="J19" s="50">
        <v>2258.1689999999999</v>
      </c>
      <c r="K19" s="50">
        <v>2001.288</v>
      </c>
      <c r="L19" s="50">
        <v>0</v>
      </c>
      <c r="M19" s="50">
        <v>3328.7530000000002</v>
      </c>
    </row>
    <row r="20" spans="2:13" s="20" customFormat="1" ht="22.5" customHeight="1" x14ac:dyDescent="0.25">
      <c r="B20" s="45" t="s">
        <v>105</v>
      </c>
      <c r="C20" s="17"/>
      <c r="D20" s="17" t="s">
        <v>106</v>
      </c>
      <c r="E20" s="33">
        <v>182</v>
      </c>
      <c r="F20" s="33">
        <v>3763</v>
      </c>
      <c r="G20" s="33">
        <v>4728</v>
      </c>
      <c r="H20" s="33">
        <v>20</v>
      </c>
      <c r="I20" s="33">
        <v>0</v>
      </c>
      <c r="J20" s="33">
        <v>2258.1689999999999</v>
      </c>
      <c r="K20" s="33">
        <v>2001.288</v>
      </c>
      <c r="L20" s="33">
        <v>0</v>
      </c>
      <c r="M20" s="33">
        <v>1319.934</v>
      </c>
    </row>
    <row r="21" spans="2:13" s="49" customFormat="1" ht="16.5" customHeight="1" x14ac:dyDescent="0.25">
      <c r="B21" s="74" t="s">
        <v>101</v>
      </c>
      <c r="C21" s="75"/>
      <c r="D21" s="75"/>
      <c r="E21" s="50">
        <v>234401</v>
      </c>
      <c r="F21" s="50">
        <v>226816</v>
      </c>
      <c r="G21" s="50">
        <v>257077</v>
      </c>
      <c r="H21" s="50">
        <v>125585</v>
      </c>
      <c r="I21" s="50">
        <v>271622</v>
      </c>
      <c r="J21" s="50">
        <v>204707.24900000001</v>
      </c>
      <c r="K21" s="50">
        <v>188737.77499999999</v>
      </c>
      <c r="L21" s="50">
        <v>90474.331000000006</v>
      </c>
      <c r="M21" s="50">
        <v>222611.61199999999</v>
      </c>
    </row>
    <row r="22" spans="2:13" s="20" customFormat="1" ht="16.5" customHeight="1" x14ac:dyDescent="0.25">
      <c r="B22" s="45" t="s">
        <v>70</v>
      </c>
      <c r="C22" s="17"/>
      <c r="D22" s="17" t="s">
        <v>32</v>
      </c>
      <c r="E22" s="33">
        <v>6268</v>
      </c>
      <c r="F22" s="33">
        <v>38827</v>
      </c>
      <c r="G22" s="33">
        <v>17871</v>
      </c>
      <c r="H22" s="33">
        <v>18031</v>
      </c>
      <c r="I22" s="33">
        <v>28258</v>
      </c>
      <c r="J22" s="33">
        <v>21071.475999999999</v>
      </c>
      <c r="K22" s="33">
        <v>12331.09</v>
      </c>
      <c r="L22" s="33">
        <v>21296.82</v>
      </c>
      <c r="M22" s="33">
        <v>31963.224999999999</v>
      </c>
    </row>
    <row r="23" spans="2:13" s="20" customFormat="1" ht="22.5" customHeight="1" x14ac:dyDescent="0.25">
      <c r="B23" s="45" t="s">
        <v>71</v>
      </c>
      <c r="C23" s="17"/>
      <c r="D23" s="17" t="s">
        <v>48</v>
      </c>
      <c r="E23" s="33">
        <v>228133</v>
      </c>
      <c r="F23" s="33">
        <v>187687</v>
      </c>
      <c r="G23" s="33">
        <v>237746</v>
      </c>
      <c r="H23" s="33">
        <v>99558</v>
      </c>
      <c r="I23" s="33">
        <v>230034</v>
      </c>
      <c r="J23" s="33">
        <v>182134.905</v>
      </c>
      <c r="K23" s="33">
        <v>171740.622</v>
      </c>
      <c r="L23" s="33">
        <v>66200.452999999994</v>
      </c>
      <c r="M23" s="33">
        <v>182947.774</v>
      </c>
    </row>
    <row r="24" spans="2:13" s="49" customFormat="1" ht="16.5" customHeight="1" x14ac:dyDescent="0.25">
      <c r="B24" s="74" t="s">
        <v>107</v>
      </c>
      <c r="C24" s="75"/>
      <c r="D24" s="75"/>
      <c r="E24" s="50">
        <v>8957</v>
      </c>
      <c r="F24" s="50">
        <v>3876</v>
      </c>
      <c r="G24" s="50">
        <v>3000</v>
      </c>
      <c r="H24" s="50">
        <v>76</v>
      </c>
      <c r="I24" s="50">
        <v>2305</v>
      </c>
      <c r="J24" s="50">
        <v>6280.3249999999998</v>
      </c>
      <c r="K24" s="50">
        <v>8646.9539999999997</v>
      </c>
      <c r="L24" s="50">
        <v>4768.1030000000001</v>
      </c>
      <c r="M24" s="50">
        <v>4399.8599999999997</v>
      </c>
    </row>
    <row r="25" spans="2:13" s="20" customFormat="1" ht="22.5" customHeight="1" x14ac:dyDescent="0.25">
      <c r="B25" s="45" t="s">
        <v>72</v>
      </c>
      <c r="C25" s="17"/>
      <c r="D25" s="17" t="s">
        <v>39</v>
      </c>
      <c r="E25" s="33">
        <v>8957</v>
      </c>
      <c r="F25" s="33">
        <v>3864</v>
      </c>
      <c r="G25" s="33">
        <v>3000</v>
      </c>
      <c r="H25" s="33">
        <v>0</v>
      </c>
      <c r="I25" s="33">
        <v>2250</v>
      </c>
      <c r="J25" s="33">
        <v>6197.7929999999997</v>
      </c>
      <c r="K25" s="33">
        <v>8622.2340000000004</v>
      </c>
      <c r="L25" s="33">
        <v>4758.1030000000001</v>
      </c>
      <c r="M25" s="33">
        <v>0</v>
      </c>
    </row>
    <row r="26" spans="2:13" s="49" customFormat="1" ht="16.5" customHeight="1" x14ac:dyDescent="0.25">
      <c r="B26" s="74" t="s">
        <v>129</v>
      </c>
      <c r="C26" s="75"/>
      <c r="D26" s="75"/>
      <c r="E26" s="50">
        <v>44385</v>
      </c>
      <c r="F26" s="50">
        <v>21896</v>
      </c>
      <c r="G26" s="50">
        <v>31742</v>
      </c>
      <c r="H26" s="50">
        <v>19588</v>
      </c>
      <c r="I26" s="50">
        <v>13615</v>
      </c>
      <c r="J26" s="50">
        <v>22455.786</v>
      </c>
      <c r="K26" s="50">
        <v>20086.228999999999</v>
      </c>
      <c r="L26" s="50">
        <v>15414.802</v>
      </c>
      <c r="M26" s="50">
        <v>20586.54</v>
      </c>
    </row>
    <row r="27" spans="2:13" s="20" customFormat="1" ht="16.5" customHeight="1" x14ac:dyDescent="0.25">
      <c r="B27" s="45" t="s">
        <v>73</v>
      </c>
      <c r="C27" s="17"/>
      <c r="D27" s="17" t="s">
        <v>38</v>
      </c>
      <c r="E27" s="33">
        <v>1636</v>
      </c>
      <c r="F27" s="33">
        <v>0</v>
      </c>
      <c r="G27" s="33">
        <v>0</v>
      </c>
      <c r="H27" s="33">
        <v>0</v>
      </c>
      <c r="I27" s="33">
        <v>0</v>
      </c>
      <c r="J27" s="33">
        <v>3968.6889999999999</v>
      </c>
      <c r="K27" s="33">
        <v>3956.7159999999999</v>
      </c>
      <c r="L27" s="33">
        <v>5163.0050000000001</v>
      </c>
      <c r="M27" s="33">
        <v>11855.824000000001</v>
      </c>
    </row>
    <row r="28" spans="2:13" s="20" customFormat="1" ht="16.5" customHeight="1" x14ac:dyDescent="0.25">
      <c r="B28" s="45" t="s">
        <v>74</v>
      </c>
      <c r="C28" s="17"/>
      <c r="D28" s="17" t="s">
        <v>43</v>
      </c>
      <c r="E28" s="33">
        <v>20100</v>
      </c>
      <c r="F28" s="33">
        <v>15996</v>
      </c>
      <c r="G28" s="33">
        <v>16333</v>
      </c>
      <c r="H28" s="33">
        <v>8475</v>
      </c>
      <c r="I28" s="33">
        <v>6766</v>
      </c>
      <c r="J28" s="33">
        <v>5462.61</v>
      </c>
      <c r="K28" s="33">
        <v>3814.0610000000001</v>
      </c>
      <c r="L28" s="33">
        <v>3084.0920000000001</v>
      </c>
      <c r="M28" s="33">
        <v>176.00399999999999</v>
      </c>
    </row>
    <row r="29" spans="2:13" s="20" customFormat="1" ht="22.5" customHeight="1" x14ac:dyDescent="0.25">
      <c r="B29" s="45" t="s">
        <v>75</v>
      </c>
      <c r="C29" s="17"/>
      <c r="D29" s="17" t="s">
        <v>62</v>
      </c>
      <c r="E29" s="33">
        <v>20094</v>
      </c>
      <c r="F29" s="33">
        <v>5662</v>
      </c>
      <c r="G29" s="33">
        <v>15350</v>
      </c>
      <c r="H29" s="33">
        <v>10813</v>
      </c>
      <c r="I29" s="33">
        <v>5853</v>
      </c>
      <c r="J29" s="33">
        <v>12684.844999999999</v>
      </c>
      <c r="K29" s="33">
        <v>10308.198</v>
      </c>
      <c r="L29" s="33">
        <v>6714.3040000000001</v>
      </c>
      <c r="M29" s="33">
        <v>7530.8310000000001</v>
      </c>
    </row>
    <row r="30" spans="2:13" s="49" customFormat="1" ht="16.5" customHeight="1" x14ac:dyDescent="0.25">
      <c r="B30" s="74" t="s">
        <v>112</v>
      </c>
      <c r="C30" s="75"/>
      <c r="D30" s="75"/>
      <c r="E30" s="50">
        <v>72649</v>
      </c>
      <c r="F30" s="50">
        <v>64327</v>
      </c>
      <c r="G30" s="50">
        <v>59369</v>
      </c>
      <c r="H30" s="50">
        <v>66048</v>
      </c>
      <c r="I30" s="50">
        <v>51209</v>
      </c>
      <c r="J30" s="50">
        <v>74908.883000000002</v>
      </c>
      <c r="K30" s="50">
        <v>73384.707999999999</v>
      </c>
      <c r="L30" s="50">
        <v>62656.313000000002</v>
      </c>
      <c r="M30" s="50">
        <v>48656.68</v>
      </c>
    </row>
    <row r="31" spans="2:13" s="20" customFormat="1" ht="16.5" customHeight="1" x14ac:dyDescent="0.25">
      <c r="B31" s="45" t="s">
        <v>76</v>
      </c>
      <c r="C31" s="17"/>
      <c r="D31" s="17" t="s">
        <v>31</v>
      </c>
      <c r="E31" s="33">
        <v>66716</v>
      </c>
      <c r="F31" s="33">
        <v>59501</v>
      </c>
      <c r="G31" s="33">
        <v>50352</v>
      </c>
      <c r="H31" s="33">
        <v>44153</v>
      </c>
      <c r="I31" s="33">
        <v>19092</v>
      </c>
      <c r="J31" s="33">
        <v>64128.34</v>
      </c>
      <c r="K31" s="33">
        <v>62767.199999999997</v>
      </c>
      <c r="L31" s="33">
        <v>43366.3</v>
      </c>
      <c r="M31" s="33">
        <v>43459.7</v>
      </c>
    </row>
    <row r="32" spans="2:13" s="20" customFormat="1" ht="16.5" customHeight="1" x14ac:dyDescent="0.25">
      <c r="B32" s="45" t="s">
        <v>77</v>
      </c>
      <c r="C32" s="17"/>
      <c r="D32" s="17" t="s">
        <v>60</v>
      </c>
      <c r="E32" s="33">
        <v>1993</v>
      </c>
      <c r="F32" s="33">
        <v>2254</v>
      </c>
      <c r="G32" s="33">
        <v>4786</v>
      </c>
      <c r="H32" s="33">
        <v>4237</v>
      </c>
      <c r="I32" s="33">
        <v>25235</v>
      </c>
      <c r="J32" s="33">
        <v>7786.3549999999996</v>
      </c>
      <c r="K32" s="33">
        <v>6988.9880000000003</v>
      </c>
      <c r="L32" s="33">
        <v>5263.7529999999997</v>
      </c>
      <c r="M32" s="33">
        <v>4053.02</v>
      </c>
    </row>
    <row r="33" spans="2:13" s="20" customFormat="1" ht="22.5" customHeight="1" x14ac:dyDescent="0.25">
      <c r="B33" s="45" t="s">
        <v>78</v>
      </c>
      <c r="C33" s="17"/>
      <c r="D33" s="17" t="s">
        <v>36</v>
      </c>
      <c r="E33" s="33">
        <v>71</v>
      </c>
      <c r="F33" s="33">
        <v>0</v>
      </c>
      <c r="G33" s="33">
        <v>117</v>
      </c>
      <c r="H33" s="33">
        <v>14613</v>
      </c>
      <c r="I33" s="33">
        <v>3849</v>
      </c>
      <c r="J33" s="33">
        <v>842.32600000000002</v>
      </c>
      <c r="K33" s="33">
        <v>2300</v>
      </c>
      <c r="L33" s="33">
        <v>12872.224</v>
      </c>
      <c r="M33" s="33">
        <v>86.52</v>
      </c>
    </row>
    <row r="34" spans="2:13" s="49" customFormat="1" ht="16.5" customHeight="1" x14ac:dyDescent="0.25">
      <c r="B34" s="74" t="s">
        <v>103</v>
      </c>
      <c r="C34" s="75"/>
      <c r="D34" s="75"/>
      <c r="E34" s="50">
        <v>5303</v>
      </c>
      <c r="F34" s="50">
        <v>2914</v>
      </c>
      <c r="G34" s="50">
        <v>7731</v>
      </c>
      <c r="H34" s="50">
        <v>6938</v>
      </c>
      <c r="I34" s="50">
        <v>16002</v>
      </c>
      <c r="J34" s="50">
        <v>9937.4410000000007</v>
      </c>
      <c r="K34" s="50">
        <v>10430.614</v>
      </c>
      <c r="L34" s="50">
        <v>7566.0240000000003</v>
      </c>
      <c r="M34" s="50">
        <v>10417.888000000001</v>
      </c>
    </row>
    <row r="35" spans="2:13" s="20" customFormat="1" ht="16.5" customHeight="1" x14ac:dyDescent="0.25">
      <c r="B35" s="45" t="s">
        <v>79</v>
      </c>
      <c r="C35" s="17"/>
      <c r="D35" s="17" t="s">
        <v>37</v>
      </c>
      <c r="E35" s="33">
        <v>5003</v>
      </c>
      <c r="F35" s="33">
        <v>2914</v>
      </c>
      <c r="G35" s="33">
        <v>7722</v>
      </c>
      <c r="H35" s="33">
        <v>6938</v>
      </c>
      <c r="I35" s="33">
        <v>16002</v>
      </c>
      <c r="J35" s="33">
        <v>4600.01</v>
      </c>
      <c r="K35" s="33">
        <v>3796.3380000000002</v>
      </c>
      <c r="L35" s="33">
        <v>4097.3850000000002</v>
      </c>
      <c r="M35" s="33">
        <v>10372.557000000001</v>
      </c>
    </row>
    <row r="36" spans="2:13" s="20" customFormat="1" ht="22.5" customHeight="1" x14ac:dyDescent="0.25">
      <c r="B36" s="45" t="s">
        <v>80</v>
      </c>
      <c r="C36" s="17"/>
      <c r="D36" s="17" t="s">
        <v>42</v>
      </c>
      <c r="E36" s="33">
        <v>0</v>
      </c>
      <c r="F36" s="33">
        <v>0</v>
      </c>
      <c r="G36" s="33">
        <v>9</v>
      </c>
      <c r="H36" s="33">
        <v>0</v>
      </c>
      <c r="I36" s="33">
        <v>0</v>
      </c>
      <c r="J36" s="33">
        <v>5337.4309999999996</v>
      </c>
      <c r="K36" s="33">
        <v>6634.2759999999998</v>
      </c>
      <c r="L36" s="33">
        <v>3468.6390000000001</v>
      </c>
      <c r="M36" s="33">
        <v>45.331000000000003</v>
      </c>
    </row>
    <row r="37" spans="2:13" s="49" customFormat="1" ht="16.5" customHeight="1" x14ac:dyDescent="0.25">
      <c r="B37" s="74" t="s">
        <v>104</v>
      </c>
      <c r="C37" s="75"/>
      <c r="D37" s="75"/>
      <c r="E37" s="50">
        <v>19805</v>
      </c>
      <c r="F37" s="50">
        <v>11612</v>
      </c>
      <c r="G37" s="50">
        <v>19477</v>
      </c>
      <c r="H37" s="50">
        <v>13252</v>
      </c>
      <c r="I37" s="50">
        <v>24048</v>
      </c>
      <c r="J37" s="50">
        <v>12171.674999999999</v>
      </c>
      <c r="K37" s="50">
        <v>12259.789000000001</v>
      </c>
      <c r="L37" s="50">
        <v>11369.1</v>
      </c>
      <c r="M37" s="50">
        <v>13230.641</v>
      </c>
    </row>
    <row r="38" spans="2:13" s="20" customFormat="1" ht="22.5" customHeight="1" x14ac:dyDescent="0.25">
      <c r="B38" s="45" t="s">
        <v>81</v>
      </c>
      <c r="C38" s="17"/>
      <c r="D38" s="17" t="s">
        <v>96</v>
      </c>
      <c r="E38" s="33">
        <v>9398</v>
      </c>
      <c r="F38" s="33">
        <v>6507</v>
      </c>
      <c r="G38" s="33">
        <v>15341</v>
      </c>
      <c r="H38" s="33">
        <v>9202</v>
      </c>
      <c r="I38" s="33">
        <v>18241</v>
      </c>
      <c r="J38" s="33">
        <v>8962.1740000000009</v>
      </c>
      <c r="K38" s="33">
        <v>10849.718999999999</v>
      </c>
      <c r="L38" s="33">
        <v>9151.3649999999998</v>
      </c>
      <c r="M38" s="33">
        <v>9817.0869999999995</v>
      </c>
    </row>
    <row r="39" spans="2:13" s="49" customFormat="1" ht="16.5" customHeight="1" x14ac:dyDescent="0.25">
      <c r="B39" s="74" t="s">
        <v>108</v>
      </c>
      <c r="C39" s="75"/>
      <c r="D39" s="75"/>
      <c r="E39" s="50">
        <v>25068</v>
      </c>
      <c r="F39" s="50">
        <v>21246</v>
      </c>
      <c r="G39" s="50">
        <v>18193</v>
      </c>
      <c r="H39" s="50">
        <v>26043</v>
      </c>
      <c r="I39" s="50">
        <v>15741</v>
      </c>
      <c r="J39" s="50">
        <v>19550.412</v>
      </c>
      <c r="K39" s="50">
        <v>24859.904999999999</v>
      </c>
      <c r="L39" s="50">
        <v>26391.47</v>
      </c>
      <c r="M39" s="50">
        <v>22330.485000000001</v>
      </c>
    </row>
    <row r="40" spans="2:13" s="20" customFormat="1" ht="16.5" customHeight="1" x14ac:dyDescent="0.25">
      <c r="B40" s="45" t="s">
        <v>82</v>
      </c>
      <c r="C40" s="17"/>
      <c r="D40" s="17" t="s">
        <v>45</v>
      </c>
      <c r="E40" s="33">
        <v>3302</v>
      </c>
      <c r="F40" s="33">
        <v>1771</v>
      </c>
      <c r="G40" s="33">
        <v>790</v>
      </c>
      <c r="H40" s="33">
        <v>1855</v>
      </c>
      <c r="I40" s="33">
        <v>1007</v>
      </c>
      <c r="J40" s="33">
        <v>1902.932</v>
      </c>
      <c r="K40" s="33">
        <v>4172.5990000000002</v>
      </c>
      <c r="L40" s="33">
        <v>1975.8109999999999</v>
      </c>
      <c r="M40" s="33">
        <v>1309.3520000000001</v>
      </c>
    </row>
    <row r="41" spans="2:13" s="20" customFormat="1" ht="16.5" customHeight="1" x14ac:dyDescent="0.25">
      <c r="B41" s="45" t="s">
        <v>83</v>
      </c>
      <c r="C41" s="17"/>
      <c r="D41" s="17" t="s">
        <v>46</v>
      </c>
      <c r="E41" s="33">
        <v>3070</v>
      </c>
      <c r="F41" s="33">
        <v>2127</v>
      </c>
      <c r="G41" s="33">
        <v>3095</v>
      </c>
      <c r="H41" s="33">
        <v>2397</v>
      </c>
      <c r="I41" s="33">
        <v>2668</v>
      </c>
      <c r="J41" s="33">
        <v>2308.694</v>
      </c>
      <c r="K41" s="33">
        <v>2783.6619999999998</v>
      </c>
      <c r="L41" s="33">
        <v>3485.451</v>
      </c>
      <c r="M41" s="33">
        <v>1605.5119999999999</v>
      </c>
    </row>
    <row r="42" spans="2:13" s="34" customFormat="1" ht="22.5" customHeight="1" x14ac:dyDescent="0.25">
      <c r="B42" s="45" t="s">
        <v>84</v>
      </c>
      <c r="C42" s="17"/>
      <c r="D42" s="17" t="s">
        <v>34</v>
      </c>
      <c r="E42" s="33">
        <v>10936</v>
      </c>
      <c r="F42" s="33">
        <v>10409</v>
      </c>
      <c r="G42" s="33">
        <v>9507</v>
      </c>
      <c r="H42" s="33">
        <v>12778</v>
      </c>
      <c r="I42" s="33">
        <v>7408</v>
      </c>
      <c r="J42" s="33">
        <v>10220</v>
      </c>
      <c r="K42" s="33">
        <v>11980.014999999999</v>
      </c>
      <c r="L42" s="33">
        <v>13555.564</v>
      </c>
      <c r="M42" s="33">
        <v>10502.824000000001</v>
      </c>
    </row>
    <row r="43" spans="2:13" s="56" customFormat="1" ht="22.5" customHeight="1" x14ac:dyDescent="0.25">
      <c r="B43" s="76" t="s">
        <v>127</v>
      </c>
      <c r="C43" s="76"/>
      <c r="D43" s="76"/>
      <c r="E43" s="55">
        <f>SUM(E10,E14,E19,E21,E24,E26,E30,E34,E37,E39)-SUM(E11:E13,E15:E18,E20,E22:E23,E25,E27:E29,E31:E33,E35:E36,E38,E40:E42)</f>
        <v>36221</v>
      </c>
      <c r="F43" s="55">
        <f t="shared" ref="F43:K43" si="4">SUM(F10,F14,F19,F21,F24,F26,F30,F34,F37,F39)-SUM(F11:F13,F15:F18,F20,F22:F23,F25,F27:F29,F31:F33,F35:F36,F38,F40:F42)</f>
        <v>24411</v>
      </c>
      <c r="G43" s="55">
        <f t="shared" si="4"/>
        <v>28464</v>
      </c>
      <c r="H43" s="55">
        <f t="shared" si="4"/>
        <v>36681</v>
      </c>
      <c r="I43" s="55">
        <f t="shared" si="4"/>
        <v>37511</v>
      </c>
      <c r="J43" s="55">
        <f t="shared" si="4"/>
        <v>23487.472000000183</v>
      </c>
      <c r="K43" s="55">
        <f t="shared" si="4"/>
        <v>25011.094999999972</v>
      </c>
      <c r="L43" s="55">
        <f>IF(ISNUMBER(L9),SUM(L10,L14,L19,L21,L24,L26,L30,L34,L37,L39)-SUM(L11:L13,L15:L18,L20,L22:L23,L25,L27:L29,L31:L33,L35:L36,L38,L40:L42),"…")</f>
        <v>22811.403000000049</v>
      </c>
      <c r="M43" s="55">
        <f>IF(ISNUMBER(M9),SUM(M10,M14,M19,M21,M24,M26,M30,M34,M37,M39)-SUM(M11:M13,M15:M18,M20,M22:M23,M25,M27:M29,M31:M33,M35:M36,M38,M40:M42),"…")</f>
        <v>41172.804999999818</v>
      </c>
    </row>
    <row r="44" spans="2:13" s="10" customFormat="1" ht="22.5" customHeight="1" x14ac:dyDescent="0.25">
      <c r="B44" s="13" t="s">
        <v>98</v>
      </c>
      <c r="C44" s="13"/>
      <c r="E44" s="39">
        <v>101191</v>
      </c>
      <c r="F44" s="39">
        <v>96346</v>
      </c>
      <c r="G44" s="39">
        <v>97951</v>
      </c>
      <c r="H44" s="39">
        <v>103618</v>
      </c>
      <c r="I44" s="39">
        <v>103439</v>
      </c>
      <c r="J44" s="39">
        <v>80945.833000000042</v>
      </c>
      <c r="K44" s="39">
        <v>78169.415000000008</v>
      </c>
      <c r="L44" s="39">
        <v>77445.22500000002</v>
      </c>
      <c r="M44" s="39">
        <v>92775.297000000006</v>
      </c>
    </row>
    <row r="45" spans="2:13" s="49" customFormat="1" ht="16.5" customHeight="1" x14ac:dyDescent="0.25">
      <c r="B45" s="74" t="s">
        <v>99</v>
      </c>
      <c r="C45" s="75"/>
      <c r="D45" s="75"/>
      <c r="E45" s="50">
        <v>3336</v>
      </c>
      <c r="F45" s="50">
        <v>4515</v>
      </c>
      <c r="G45" s="50">
        <v>3821</v>
      </c>
      <c r="H45" s="50">
        <v>7672</v>
      </c>
      <c r="I45" s="50">
        <v>8656</v>
      </c>
      <c r="J45" s="50">
        <v>3140.4169999999999</v>
      </c>
      <c r="K45" s="50">
        <v>4470.2479999999996</v>
      </c>
      <c r="L45" s="50">
        <v>3308.6060000000002</v>
      </c>
      <c r="M45" s="50">
        <v>3233.8</v>
      </c>
    </row>
    <row r="46" spans="2:13" s="20" customFormat="1" ht="22.5" customHeight="1" x14ac:dyDescent="0.25">
      <c r="B46" s="45" t="s">
        <v>85</v>
      </c>
      <c r="C46" s="17"/>
      <c r="D46" s="17" t="s">
        <v>51</v>
      </c>
      <c r="E46" s="33">
        <v>3035</v>
      </c>
      <c r="F46" s="33">
        <v>3793</v>
      </c>
      <c r="G46" s="33">
        <v>3574</v>
      </c>
      <c r="H46" s="33">
        <v>7471</v>
      </c>
      <c r="I46" s="33">
        <v>7027</v>
      </c>
      <c r="J46" s="33">
        <v>2774.3820000000001</v>
      </c>
      <c r="K46" s="33">
        <v>4408.5959999999995</v>
      </c>
      <c r="L46" s="33">
        <v>3290.7</v>
      </c>
      <c r="M46" s="33">
        <v>3233.8</v>
      </c>
    </row>
    <row r="47" spans="2:13" s="49" customFormat="1" ht="16.5" customHeight="1" x14ac:dyDescent="0.25">
      <c r="B47" s="74" t="s">
        <v>100</v>
      </c>
      <c r="C47" s="75"/>
      <c r="D47" s="75"/>
      <c r="E47" s="50">
        <v>5114</v>
      </c>
      <c r="F47" s="50">
        <v>6208</v>
      </c>
      <c r="G47" s="50">
        <v>4375</v>
      </c>
      <c r="H47" s="50">
        <v>7231</v>
      </c>
      <c r="I47" s="50">
        <v>7087</v>
      </c>
      <c r="J47" s="50">
        <v>6208.2</v>
      </c>
      <c r="K47" s="50">
        <v>8066.0349999999999</v>
      </c>
      <c r="L47" s="50">
        <v>6722.0439999999999</v>
      </c>
      <c r="M47" s="50">
        <v>7648.826</v>
      </c>
    </row>
    <row r="48" spans="2:13" s="20" customFormat="1" ht="16.5" customHeight="1" x14ac:dyDescent="0.25">
      <c r="B48" s="44" t="s">
        <v>67</v>
      </c>
      <c r="C48" s="17"/>
      <c r="D48" s="17" t="s">
        <v>47</v>
      </c>
      <c r="E48" s="33">
        <v>662</v>
      </c>
      <c r="F48" s="33">
        <v>527</v>
      </c>
      <c r="G48" s="33">
        <v>470</v>
      </c>
      <c r="H48" s="33">
        <v>1699</v>
      </c>
      <c r="I48" s="33">
        <v>1192</v>
      </c>
      <c r="J48" s="33">
        <v>1718.9369999999999</v>
      </c>
      <c r="K48" s="33">
        <v>1606.231</v>
      </c>
      <c r="L48" s="33">
        <v>1368.365</v>
      </c>
      <c r="M48" s="33">
        <v>1367.566</v>
      </c>
    </row>
    <row r="49" spans="2:13" s="20" customFormat="1" ht="16.5" customHeight="1" x14ac:dyDescent="0.25">
      <c r="B49" s="44" t="s">
        <v>86</v>
      </c>
      <c r="C49" s="17"/>
      <c r="D49" s="17" t="s">
        <v>56</v>
      </c>
      <c r="E49" s="33">
        <v>443</v>
      </c>
      <c r="F49" s="33">
        <v>513</v>
      </c>
      <c r="G49" s="33">
        <v>782</v>
      </c>
      <c r="H49" s="33">
        <v>971</v>
      </c>
      <c r="I49" s="33">
        <v>1074</v>
      </c>
      <c r="J49" s="33">
        <v>1009.395</v>
      </c>
      <c r="K49" s="33">
        <v>1190.182</v>
      </c>
      <c r="L49" s="33">
        <v>817.94299999999998</v>
      </c>
      <c r="M49" s="33">
        <v>2148.797</v>
      </c>
    </row>
    <row r="50" spans="2:13" s="20" customFormat="1" ht="16.5" customHeight="1" x14ac:dyDescent="0.25">
      <c r="B50" s="44" t="s">
        <v>87</v>
      </c>
      <c r="C50" s="17"/>
      <c r="D50" s="17" t="s">
        <v>54</v>
      </c>
      <c r="E50" s="33">
        <v>844</v>
      </c>
      <c r="F50" s="33">
        <v>999</v>
      </c>
      <c r="G50" s="33">
        <v>624</v>
      </c>
      <c r="H50" s="33">
        <v>840</v>
      </c>
      <c r="I50" s="33">
        <v>1095</v>
      </c>
      <c r="J50" s="33">
        <v>645.10299999999995</v>
      </c>
      <c r="K50" s="33">
        <v>1569.644</v>
      </c>
      <c r="L50" s="33">
        <v>1167.8810000000001</v>
      </c>
      <c r="M50" s="33">
        <v>601.84100000000001</v>
      </c>
    </row>
    <row r="51" spans="2:13" s="20" customFormat="1" ht="22.5" customHeight="1" x14ac:dyDescent="0.25">
      <c r="B51" s="44" t="s">
        <v>88</v>
      </c>
      <c r="C51" s="17"/>
      <c r="D51" s="17" t="s">
        <v>52</v>
      </c>
      <c r="E51" s="33">
        <v>2158</v>
      </c>
      <c r="F51" s="33">
        <v>2347</v>
      </c>
      <c r="G51" s="33">
        <v>1372</v>
      </c>
      <c r="H51" s="33">
        <v>2205</v>
      </c>
      <c r="I51" s="33">
        <v>2233</v>
      </c>
      <c r="J51" s="33">
        <v>1526.817</v>
      </c>
      <c r="K51" s="33">
        <v>2336.67</v>
      </c>
      <c r="L51" s="33">
        <v>1621.5050000000001</v>
      </c>
      <c r="M51" s="33">
        <v>1583.5530000000001</v>
      </c>
    </row>
    <row r="52" spans="2:13" s="49" customFormat="1" ht="22.5" customHeight="1" x14ac:dyDescent="0.25">
      <c r="B52" s="74" t="s">
        <v>111</v>
      </c>
      <c r="C52" s="75"/>
      <c r="D52" s="75"/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</row>
    <row r="53" spans="2:13" s="49" customFormat="1" ht="16.5" customHeight="1" x14ac:dyDescent="0.25">
      <c r="B53" s="74" t="s">
        <v>101</v>
      </c>
      <c r="C53" s="75"/>
      <c r="D53" s="75"/>
      <c r="E53" s="50">
        <v>37184</v>
      </c>
      <c r="F53" s="50">
        <v>24263</v>
      </c>
      <c r="G53" s="50">
        <v>24556</v>
      </c>
      <c r="H53" s="50">
        <v>7323</v>
      </c>
      <c r="I53" s="50">
        <v>1480</v>
      </c>
      <c r="J53" s="50">
        <v>2988.9029999999998</v>
      </c>
      <c r="K53" s="50">
        <v>2453.136</v>
      </c>
      <c r="L53" s="50">
        <v>5002.116</v>
      </c>
      <c r="M53" s="50">
        <v>2488.7620000000002</v>
      </c>
    </row>
    <row r="54" spans="2:13" s="20" customFormat="1" ht="22.5" customHeight="1" x14ac:dyDescent="0.25">
      <c r="B54" s="45" t="s">
        <v>70</v>
      </c>
      <c r="C54" s="17"/>
      <c r="D54" s="17" t="s">
        <v>32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2260.3270000000002</v>
      </c>
      <c r="L54" s="33">
        <v>2876.5810000000001</v>
      </c>
      <c r="M54" s="33">
        <v>1914.4480000000001</v>
      </c>
    </row>
    <row r="55" spans="2:13" s="49" customFormat="1" ht="16.5" customHeight="1" x14ac:dyDescent="0.25">
      <c r="B55" s="74" t="s">
        <v>107</v>
      </c>
      <c r="C55" s="75"/>
      <c r="D55" s="75"/>
      <c r="E55" s="50">
        <v>2977</v>
      </c>
      <c r="F55" s="50">
        <v>3792</v>
      </c>
      <c r="G55" s="50">
        <v>5855</v>
      </c>
      <c r="H55" s="50">
        <v>2908</v>
      </c>
      <c r="I55" s="50">
        <v>8810</v>
      </c>
      <c r="J55" s="50">
        <v>8136.848</v>
      </c>
      <c r="K55" s="50">
        <v>1795.73</v>
      </c>
      <c r="L55" s="50">
        <v>14921.924999999999</v>
      </c>
      <c r="M55" s="50">
        <v>14210.334999999999</v>
      </c>
    </row>
    <row r="56" spans="2:13" s="20" customFormat="1" ht="16.5" customHeight="1" x14ac:dyDescent="0.25">
      <c r="B56" s="44" t="s">
        <v>72</v>
      </c>
      <c r="C56" s="17"/>
      <c r="D56" s="17" t="s">
        <v>39</v>
      </c>
      <c r="E56" s="33">
        <v>1800</v>
      </c>
      <c r="F56" s="33">
        <v>3430</v>
      </c>
      <c r="G56" s="33">
        <v>4539</v>
      </c>
      <c r="H56" s="33">
        <v>2908</v>
      </c>
      <c r="I56" s="33">
        <v>7624</v>
      </c>
      <c r="J56" s="33">
        <v>8112.4880000000003</v>
      </c>
      <c r="K56" s="33">
        <v>92.22</v>
      </c>
      <c r="L56" s="33">
        <v>10172.746999999999</v>
      </c>
      <c r="M56" s="33">
        <v>11430.17</v>
      </c>
    </row>
    <row r="57" spans="2:13" s="20" customFormat="1" ht="22.5" customHeight="1" x14ac:dyDescent="0.25">
      <c r="B57" s="45" t="s">
        <v>89</v>
      </c>
      <c r="C57" s="17"/>
      <c r="D57" s="17" t="s">
        <v>61</v>
      </c>
      <c r="E57" s="33">
        <v>0</v>
      </c>
      <c r="F57" s="33">
        <v>0</v>
      </c>
      <c r="G57" s="33">
        <v>1198</v>
      </c>
      <c r="H57" s="33">
        <v>0</v>
      </c>
      <c r="I57" s="33">
        <v>1186</v>
      </c>
      <c r="J57" s="33">
        <v>0</v>
      </c>
      <c r="K57" s="33">
        <v>1199.45</v>
      </c>
      <c r="L57" s="33">
        <v>4652.018</v>
      </c>
      <c r="M57" s="33">
        <v>1188.2739999999999</v>
      </c>
    </row>
    <row r="58" spans="2:13" s="49" customFormat="1" ht="16.5" customHeight="1" x14ac:dyDescent="0.25">
      <c r="B58" s="74" t="s">
        <v>129</v>
      </c>
      <c r="C58" s="75"/>
      <c r="D58" s="75"/>
      <c r="E58" s="50">
        <v>4917</v>
      </c>
      <c r="F58" s="50">
        <v>4409</v>
      </c>
      <c r="G58" s="50">
        <v>1899</v>
      </c>
      <c r="H58" s="50">
        <v>3994</v>
      </c>
      <c r="I58" s="50">
        <v>5204</v>
      </c>
      <c r="J58" s="50">
        <v>512.84299999999996</v>
      </c>
      <c r="K58" s="50">
        <v>11553.852999999999</v>
      </c>
      <c r="L58" s="50">
        <v>3121.337</v>
      </c>
      <c r="M58" s="50">
        <v>2216.1979999999999</v>
      </c>
    </row>
    <row r="59" spans="2:13" s="20" customFormat="1" ht="22.5" customHeight="1" x14ac:dyDescent="0.25">
      <c r="B59" s="45" t="s">
        <v>75</v>
      </c>
      <c r="C59" s="17"/>
      <c r="D59" s="17" t="s">
        <v>62</v>
      </c>
      <c r="E59" s="33">
        <v>0</v>
      </c>
      <c r="F59" s="33">
        <v>128</v>
      </c>
      <c r="G59" s="33">
        <v>1</v>
      </c>
      <c r="H59" s="33">
        <v>142</v>
      </c>
      <c r="I59" s="33">
        <v>1474</v>
      </c>
      <c r="J59" s="33">
        <v>8.5609999999999999</v>
      </c>
      <c r="K59" s="33">
        <v>7929.0379999999996</v>
      </c>
      <c r="L59" s="33">
        <v>21.552</v>
      </c>
      <c r="M59" s="33">
        <v>93.991</v>
      </c>
    </row>
    <row r="60" spans="2:13" s="49" customFormat="1" ht="16.5" customHeight="1" x14ac:dyDescent="0.25">
      <c r="B60" s="74" t="s">
        <v>102</v>
      </c>
      <c r="C60" s="75"/>
      <c r="D60" s="75"/>
      <c r="E60" s="50">
        <v>11992</v>
      </c>
      <c r="F60" s="50">
        <v>16485</v>
      </c>
      <c r="G60" s="50">
        <v>22625</v>
      </c>
      <c r="H60" s="50">
        <v>30181</v>
      </c>
      <c r="I60" s="50">
        <v>38618</v>
      </c>
      <c r="J60" s="50">
        <v>37027.769</v>
      </c>
      <c r="K60" s="50">
        <v>23218.141</v>
      </c>
      <c r="L60" s="50">
        <v>14617.005999999999</v>
      </c>
      <c r="M60" s="50">
        <v>37439.817999999999</v>
      </c>
    </row>
    <row r="61" spans="2:13" s="20" customFormat="1" ht="16.5" customHeight="1" x14ac:dyDescent="0.25">
      <c r="B61" s="44" t="s">
        <v>78</v>
      </c>
      <c r="C61" s="17"/>
      <c r="D61" s="17" t="s">
        <v>36</v>
      </c>
      <c r="E61" s="33">
        <v>11579</v>
      </c>
      <c r="F61" s="33">
        <v>16381</v>
      </c>
      <c r="G61" s="33">
        <v>14158</v>
      </c>
      <c r="H61" s="33">
        <v>6054</v>
      </c>
      <c r="I61" s="33">
        <v>37044</v>
      </c>
      <c r="J61" s="33">
        <v>29935.281999999999</v>
      </c>
      <c r="K61" s="33">
        <v>23145.547999999999</v>
      </c>
      <c r="L61" s="33">
        <v>14568.966</v>
      </c>
      <c r="M61" s="33">
        <v>37337.396999999997</v>
      </c>
    </row>
    <row r="62" spans="2:13" s="20" customFormat="1" ht="22.5" customHeight="1" x14ac:dyDescent="0.25">
      <c r="B62" s="45" t="s">
        <v>90</v>
      </c>
      <c r="C62" s="17"/>
      <c r="D62" s="17" t="s">
        <v>53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4778.0339999999997</v>
      </c>
      <c r="K62" s="33">
        <v>0</v>
      </c>
      <c r="L62" s="33">
        <v>0</v>
      </c>
      <c r="M62" s="33">
        <v>7.5720000000000001</v>
      </c>
    </row>
    <row r="63" spans="2:13" s="49" customFormat="1" ht="23.25" customHeight="1" x14ac:dyDescent="0.25">
      <c r="B63" s="74" t="s">
        <v>103</v>
      </c>
      <c r="C63" s="75"/>
      <c r="D63" s="75"/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</row>
    <row r="64" spans="2:13" s="49" customFormat="1" ht="16.5" customHeight="1" x14ac:dyDescent="0.25">
      <c r="B64" s="74" t="s">
        <v>104</v>
      </c>
      <c r="C64" s="75"/>
      <c r="D64" s="75"/>
      <c r="E64" s="50">
        <v>11231</v>
      </c>
      <c r="F64" s="50">
        <v>12826</v>
      </c>
      <c r="G64" s="50">
        <v>11382</v>
      </c>
      <c r="H64" s="50">
        <v>12344</v>
      </c>
      <c r="I64" s="50">
        <v>8935</v>
      </c>
      <c r="J64" s="50">
        <v>5142.7150000000001</v>
      </c>
      <c r="K64" s="50">
        <v>3878.2049999999999</v>
      </c>
      <c r="L64" s="50">
        <v>3752.39</v>
      </c>
      <c r="M64" s="50">
        <v>3748.181</v>
      </c>
    </row>
    <row r="65" spans="2:13" s="20" customFormat="1" ht="16.5" customHeight="1" x14ac:dyDescent="0.25">
      <c r="B65" s="44" t="s">
        <v>81</v>
      </c>
      <c r="C65" s="17"/>
      <c r="D65" s="17" t="s">
        <v>96</v>
      </c>
      <c r="E65" s="33">
        <v>1280</v>
      </c>
      <c r="F65" s="33">
        <v>2879</v>
      </c>
      <c r="G65" s="33">
        <v>1090</v>
      </c>
      <c r="H65" s="33">
        <v>1971</v>
      </c>
      <c r="I65" s="33">
        <v>1342</v>
      </c>
      <c r="J65" s="33">
        <v>1492.904</v>
      </c>
      <c r="K65" s="33">
        <v>629.35500000000002</v>
      </c>
      <c r="L65" s="33">
        <v>1017.131</v>
      </c>
      <c r="M65" s="33">
        <v>925.89599999999996</v>
      </c>
    </row>
    <row r="66" spans="2:13" s="20" customFormat="1" ht="22.5" customHeight="1" x14ac:dyDescent="0.25">
      <c r="B66" s="45" t="s">
        <v>91</v>
      </c>
      <c r="C66" s="17"/>
      <c r="D66" s="17" t="s">
        <v>57</v>
      </c>
      <c r="E66" s="33">
        <v>1398</v>
      </c>
      <c r="F66" s="33">
        <v>2208</v>
      </c>
      <c r="G66" s="33">
        <v>1781</v>
      </c>
      <c r="H66" s="33">
        <v>2605</v>
      </c>
      <c r="I66" s="33">
        <v>1618</v>
      </c>
      <c r="J66" s="33">
        <v>1209.5329999999999</v>
      </c>
      <c r="K66" s="33">
        <v>1501.29</v>
      </c>
      <c r="L66" s="33">
        <v>1046.819</v>
      </c>
      <c r="M66" s="33">
        <v>1046.999</v>
      </c>
    </row>
    <row r="67" spans="2:13" s="49" customFormat="1" ht="16.5" customHeight="1" x14ac:dyDescent="0.25">
      <c r="B67" s="74" t="s">
        <v>108</v>
      </c>
      <c r="C67" s="75"/>
      <c r="D67" s="75"/>
      <c r="E67" s="50">
        <v>24440</v>
      </c>
      <c r="F67" s="50">
        <v>23848</v>
      </c>
      <c r="G67" s="50">
        <v>23438</v>
      </c>
      <c r="H67" s="50">
        <v>31965</v>
      </c>
      <c r="I67" s="50">
        <v>24649</v>
      </c>
      <c r="J67" s="50">
        <v>17788.137999999999</v>
      </c>
      <c r="K67" s="50">
        <v>22734.066999999999</v>
      </c>
      <c r="L67" s="50">
        <v>25999.800999999999</v>
      </c>
      <c r="M67" s="50">
        <v>21789.377</v>
      </c>
    </row>
    <row r="68" spans="2:13" s="20" customFormat="1" ht="16.5" customHeight="1" x14ac:dyDescent="0.25">
      <c r="B68" s="44" t="s">
        <v>92</v>
      </c>
      <c r="C68" s="17"/>
      <c r="D68" s="17" t="s">
        <v>55</v>
      </c>
      <c r="E68" s="33">
        <v>814</v>
      </c>
      <c r="F68" s="33">
        <v>650</v>
      </c>
      <c r="G68" s="33">
        <v>1477</v>
      </c>
      <c r="H68" s="33">
        <v>990</v>
      </c>
      <c r="I68" s="33">
        <v>1016</v>
      </c>
      <c r="J68" s="33">
        <v>641.86800000000005</v>
      </c>
      <c r="K68" s="33">
        <v>1125.3979999999999</v>
      </c>
      <c r="L68" s="33">
        <v>1013.167</v>
      </c>
      <c r="M68" s="33">
        <v>1148.221</v>
      </c>
    </row>
    <row r="69" spans="2:13" s="20" customFormat="1" ht="16.5" customHeight="1" x14ac:dyDescent="0.25">
      <c r="B69" s="44" t="s">
        <v>93</v>
      </c>
      <c r="C69" s="17"/>
      <c r="D69" s="17" t="s">
        <v>50</v>
      </c>
      <c r="E69" s="33">
        <v>4791</v>
      </c>
      <c r="F69" s="33">
        <v>3116</v>
      </c>
      <c r="G69" s="33">
        <v>4198</v>
      </c>
      <c r="H69" s="33">
        <v>4663</v>
      </c>
      <c r="I69" s="33">
        <v>5328</v>
      </c>
      <c r="J69" s="33">
        <v>2198.973</v>
      </c>
      <c r="K69" s="33">
        <v>2763.1469999999999</v>
      </c>
      <c r="L69" s="33">
        <v>3172.607</v>
      </c>
      <c r="M69" s="33">
        <v>2992.877</v>
      </c>
    </row>
    <row r="70" spans="2:13" s="20" customFormat="1" ht="16.5" customHeight="1" x14ac:dyDescent="0.25">
      <c r="B70" s="44" t="s">
        <v>94</v>
      </c>
      <c r="C70" s="17"/>
      <c r="D70" s="17" t="s">
        <v>49</v>
      </c>
      <c r="E70" s="33">
        <v>3565</v>
      </c>
      <c r="F70" s="33">
        <v>3775</v>
      </c>
      <c r="G70" s="33">
        <v>4184</v>
      </c>
      <c r="H70" s="33">
        <v>6010</v>
      </c>
      <c r="I70" s="33">
        <v>1270</v>
      </c>
      <c r="J70" s="33">
        <v>2506.8119999999999</v>
      </c>
      <c r="K70" s="33">
        <v>4143.1319999999996</v>
      </c>
      <c r="L70" s="33">
        <v>2158.2779999999998</v>
      </c>
      <c r="M70" s="33">
        <v>288.44499999999999</v>
      </c>
    </row>
    <row r="71" spans="2:13" s="20" customFormat="1" ht="16.5" customHeight="1" x14ac:dyDescent="0.25">
      <c r="B71" s="44" t="s">
        <v>83</v>
      </c>
      <c r="C71" s="17"/>
      <c r="D71" s="17" t="s">
        <v>46</v>
      </c>
      <c r="E71" s="33">
        <v>1163</v>
      </c>
      <c r="F71" s="33">
        <v>748</v>
      </c>
      <c r="G71" s="33">
        <v>1089</v>
      </c>
      <c r="H71" s="33">
        <v>1592</v>
      </c>
      <c r="I71" s="33">
        <v>1312</v>
      </c>
      <c r="J71" s="33">
        <v>877.97199999999998</v>
      </c>
      <c r="K71" s="33">
        <v>863.28800000000001</v>
      </c>
      <c r="L71" s="33">
        <v>1442.652</v>
      </c>
      <c r="M71" s="33">
        <v>607.74800000000005</v>
      </c>
    </row>
    <row r="72" spans="2:13" s="20" customFormat="1" ht="16.5" customHeight="1" x14ac:dyDescent="0.25">
      <c r="B72" s="44" t="s">
        <v>84</v>
      </c>
      <c r="C72" s="17"/>
      <c r="D72" s="17" t="s">
        <v>34</v>
      </c>
      <c r="E72" s="33">
        <v>9598</v>
      </c>
      <c r="F72" s="33">
        <v>10088</v>
      </c>
      <c r="G72" s="33">
        <v>9251</v>
      </c>
      <c r="H72" s="33">
        <v>14785</v>
      </c>
      <c r="I72" s="33">
        <v>11370</v>
      </c>
      <c r="J72" s="33">
        <v>8139.2269999999999</v>
      </c>
      <c r="K72" s="33">
        <v>9639.5450000000001</v>
      </c>
      <c r="L72" s="33">
        <v>12789.495000000001</v>
      </c>
      <c r="M72" s="33">
        <v>10823.964</v>
      </c>
    </row>
    <row r="73" spans="2:13" s="34" customFormat="1" ht="22.5" customHeight="1" x14ac:dyDescent="0.25">
      <c r="B73" s="44" t="s">
        <v>95</v>
      </c>
      <c r="C73" s="17"/>
      <c r="D73" s="17" t="s">
        <v>59</v>
      </c>
      <c r="E73" s="33">
        <v>555</v>
      </c>
      <c r="F73" s="33">
        <v>1289</v>
      </c>
      <c r="G73" s="33">
        <v>697</v>
      </c>
      <c r="H73" s="33">
        <v>997</v>
      </c>
      <c r="I73" s="33">
        <v>918</v>
      </c>
      <c r="J73" s="33">
        <v>1071.1559999999999</v>
      </c>
      <c r="K73" s="33">
        <v>653.37400000000002</v>
      </c>
      <c r="L73" s="33">
        <v>936.44600000000003</v>
      </c>
      <c r="M73" s="33">
        <v>306.03699999999998</v>
      </c>
    </row>
    <row r="74" spans="2:13" s="56" customFormat="1" ht="22.5" customHeight="1" x14ac:dyDescent="0.25">
      <c r="B74" s="76" t="s">
        <v>127</v>
      </c>
      <c r="C74" s="76"/>
      <c r="D74" s="76"/>
      <c r="E74" s="55">
        <f t="shared" ref="E74:M74" si="5">SUM(E45,E47,E52,E53,E55,E58,E60,E63,E64,E67)-SUM(E46,E48:E51,E54,E56:E57,E59,E61:E62,E65:E66,E68:E73)</f>
        <v>57506</v>
      </c>
      <c r="F74" s="55">
        <f t="shared" si="5"/>
        <v>43475</v>
      </c>
      <c r="G74" s="55">
        <f t="shared" si="5"/>
        <v>47466</v>
      </c>
      <c r="H74" s="55">
        <f t="shared" si="5"/>
        <v>47715</v>
      </c>
      <c r="I74" s="55">
        <f t="shared" si="5"/>
        <v>19316</v>
      </c>
      <c r="J74" s="55">
        <f t="shared" si="5"/>
        <v>12298.38900000001</v>
      </c>
      <c r="K74" s="55">
        <f t="shared" si="5"/>
        <v>11112.979999999996</v>
      </c>
      <c r="L74" s="55">
        <f t="shared" ref="L74" si="6">SUM(L45,L47,L52,L53,L55,L58,L60,L63,L64,L67)-SUM(L46,L48:L51,L54,L56:L57,L59,L61:L62,L65:L66,L68:L73)</f>
        <v>13310.371999999996</v>
      </c>
      <c r="M74" s="55">
        <f t="shared" si="5"/>
        <v>13727.700999999986</v>
      </c>
    </row>
    <row r="75" spans="2:13" s="6" customFormat="1" ht="22.5" customHeight="1" x14ac:dyDescent="0.25">
      <c r="B75" s="77" t="s">
        <v>27</v>
      </c>
      <c r="C75" s="77"/>
      <c r="D75" s="78"/>
      <c r="E75" s="35">
        <f t="shared" ref="E75:K75" si="7">SUM(E9,E44)</f>
        <v>575549</v>
      </c>
      <c r="F75" s="35">
        <f t="shared" si="7"/>
        <v>518495</v>
      </c>
      <c r="G75" s="35">
        <f t="shared" si="7"/>
        <v>564030</v>
      </c>
      <c r="H75" s="35">
        <f t="shared" si="7"/>
        <v>411802</v>
      </c>
      <c r="I75" s="35">
        <f t="shared" si="7"/>
        <v>553899</v>
      </c>
      <c r="J75" s="35">
        <f t="shared" si="7"/>
        <v>481986.52200000017</v>
      </c>
      <c r="K75" s="35">
        <f t="shared" si="7"/>
        <v>477929.26199999976</v>
      </c>
      <c r="L75" s="35">
        <f>IF(L9="…","…",SUM(L9,L44))</f>
        <v>352658.86500000005</v>
      </c>
      <c r="M75" s="35">
        <f>IF(M9="…","…",SUM(M9,M44))</f>
        <v>491075.99400000012</v>
      </c>
    </row>
    <row r="76" spans="2:13" s="36" customFormat="1" ht="6.75" customHeight="1" x14ac:dyDescent="0.25"/>
    <row r="77" spans="2:13" s="36" customFormat="1" ht="23.25" customHeight="1" x14ac:dyDescent="0.25">
      <c r="B77" s="79" t="s">
        <v>128</v>
      </c>
      <c r="C77" s="80"/>
      <c r="D77" s="81"/>
      <c r="E77" s="81"/>
      <c r="F77" s="81"/>
      <c r="G77" s="81"/>
      <c r="H77" s="81"/>
      <c r="I77" s="81"/>
      <c r="J77" s="81"/>
      <c r="K77" s="81"/>
      <c r="L77" s="81"/>
      <c r="M77" s="82"/>
    </row>
    <row r="78" spans="2:13" s="31" customFormat="1" ht="6.75" customHeight="1" thickBot="1" x14ac:dyDescent="0.25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</row>
    <row r="79" spans="2:13" s="20" customFormat="1" ht="16.5" customHeight="1" x14ac:dyDescent="0.25">
      <c r="B79" s="17"/>
      <c r="C79" s="17"/>
      <c r="D79" s="17"/>
      <c r="E79" s="33"/>
      <c r="F79" s="33"/>
      <c r="G79" s="33"/>
      <c r="H79" s="33"/>
      <c r="I79" s="33"/>
      <c r="J79" s="33"/>
      <c r="K79" s="33"/>
      <c r="L79" s="33"/>
      <c r="M79" s="33"/>
    </row>
    <row r="80" spans="2:13" s="20" customFormat="1" ht="16.5" customHeight="1" x14ac:dyDescent="0.25">
      <c r="B80" s="17"/>
      <c r="C80" s="17"/>
      <c r="D80" s="17"/>
      <c r="E80" s="33"/>
      <c r="F80" s="33"/>
      <c r="G80" s="33"/>
      <c r="H80" s="33"/>
      <c r="I80" s="33"/>
      <c r="J80" s="33"/>
      <c r="K80" s="33"/>
      <c r="L80" s="33"/>
      <c r="M80" s="33"/>
    </row>
    <row r="81" spans="2:13" s="20" customFormat="1" ht="16.5" customHeight="1" x14ac:dyDescent="0.25">
      <c r="B81" s="17"/>
      <c r="C81" s="17"/>
      <c r="D81" s="17"/>
      <c r="E81" s="33"/>
      <c r="F81" s="33"/>
      <c r="G81" s="33"/>
      <c r="H81" s="33"/>
      <c r="I81" s="33"/>
      <c r="J81" s="33"/>
      <c r="K81" s="33"/>
      <c r="L81" s="33"/>
      <c r="M81" s="33"/>
    </row>
    <row r="82" spans="2:13" s="20" customFormat="1" ht="16.5" customHeight="1" x14ac:dyDescent="0.25">
      <c r="B82" s="17"/>
      <c r="C82" s="17"/>
      <c r="D82" s="17"/>
      <c r="E82" s="33"/>
      <c r="F82" s="33"/>
      <c r="G82" s="33"/>
      <c r="H82" s="33"/>
      <c r="I82" s="33"/>
      <c r="J82" s="33"/>
      <c r="K82" s="33"/>
      <c r="L82" s="33"/>
      <c r="M82" s="33"/>
    </row>
    <row r="83" spans="2:13" s="20" customFormat="1" ht="16.5" customHeight="1" x14ac:dyDescent="0.25">
      <c r="B83" s="17"/>
      <c r="C83" s="17"/>
      <c r="D83" s="17"/>
      <c r="E83" s="33"/>
      <c r="F83" s="33"/>
      <c r="G83" s="33"/>
      <c r="H83" s="33"/>
      <c r="I83" s="33"/>
      <c r="J83" s="33"/>
      <c r="K83" s="33"/>
      <c r="L83" s="33"/>
      <c r="M83" s="33"/>
    </row>
    <row r="84" spans="2:13" s="20" customFormat="1" ht="16.5" customHeight="1" x14ac:dyDescent="0.25">
      <c r="B84" s="17"/>
      <c r="C84" s="17"/>
      <c r="D84" s="17"/>
      <c r="E84" s="33"/>
      <c r="F84" s="33"/>
      <c r="G84" s="33"/>
      <c r="H84" s="33"/>
      <c r="I84" s="33"/>
      <c r="J84" s="33"/>
      <c r="K84" s="33"/>
      <c r="L84" s="33"/>
      <c r="M84" s="33"/>
    </row>
    <row r="85" spans="2:13" s="20" customFormat="1" ht="16.5" customHeight="1" x14ac:dyDescent="0.25">
      <c r="B85" s="17"/>
      <c r="C85" s="17"/>
      <c r="D85" s="17"/>
      <c r="E85" s="33"/>
      <c r="F85" s="33"/>
      <c r="G85" s="33"/>
      <c r="H85" s="33"/>
      <c r="I85" s="33"/>
      <c r="J85" s="33"/>
      <c r="K85" s="33"/>
      <c r="L85" s="33"/>
      <c r="M85" s="33"/>
    </row>
    <row r="86" spans="2:13" s="20" customFormat="1" ht="16.5" customHeight="1" x14ac:dyDescent="0.25">
      <c r="B86" s="17"/>
      <c r="C86" s="17"/>
      <c r="D86" s="17"/>
      <c r="E86" s="33"/>
      <c r="F86" s="33"/>
      <c r="G86" s="33"/>
      <c r="H86" s="33"/>
      <c r="I86" s="33"/>
      <c r="J86" s="33"/>
      <c r="K86" s="33"/>
      <c r="L86" s="33"/>
      <c r="M86" s="33"/>
    </row>
    <row r="87" spans="2:13" s="20" customFormat="1" ht="16.5" customHeight="1" x14ac:dyDescent="0.25">
      <c r="B87" s="17"/>
      <c r="C87" s="17"/>
      <c r="D87" s="17"/>
      <c r="E87" s="33"/>
      <c r="F87" s="33"/>
      <c r="G87" s="33"/>
      <c r="H87" s="33"/>
      <c r="I87" s="33"/>
      <c r="J87" s="33"/>
      <c r="K87" s="33"/>
      <c r="L87" s="33"/>
      <c r="M87" s="33"/>
    </row>
    <row r="88" spans="2:13" s="20" customFormat="1" ht="16.5" customHeight="1" x14ac:dyDescent="0.25">
      <c r="B88" s="17"/>
      <c r="C88" s="17"/>
      <c r="D88" s="17"/>
      <c r="E88" s="33"/>
      <c r="F88" s="33"/>
      <c r="G88" s="33"/>
      <c r="H88" s="33"/>
      <c r="I88" s="33"/>
      <c r="J88" s="33"/>
      <c r="K88" s="33"/>
      <c r="L88" s="33"/>
      <c r="M88" s="33"/>
    </row>
    <row r="89" spans="2:13" s="20" customFormat="1" ht="16.5" customHeight="1" x14ac:dyDescent="0.25">
      <c r="B89" s="17"/>
      <c r="C89" s="17"/>
      <c r="D89" s="17"/>
      <c r="E89" s="33"/>
      <c r="F89" s="33"/>
      <c r="G89" s="33"/>
      <c r="H89" s="33"/>
      <c r="I89" s="33"/>
      <c r="J89" s="33"/>
      <c r="K89" s="33"/>
      <c r="L89" s="33"/>
      <c r="M89" s="33"/>
    </row>
    <row r="90" spans="2:13" s="20" customFormat="1" ht="16.5" customHeight="1" x14ac:dyDescent="0.25">
      <c r="B90" s="17"/>
      <c r="C90" s="17"/>
      <c r="D90" s="17"/>
      <c r="E90" s="33"/>
      <c r="F90" s="33"/>
      <c r="G90" s="33"/>
      <c r="H90" s="33"/>
      <c r="I90" s="33"/>
      <c r="J90" s="33"/>
      <c r="K90" s="33"/>
      <c r="L90" s="33"/>
      <c r="M90" s="33"/>
    </row>
    <row r="91" spans="2:13" s="20" customFormat="1" ht="16.5" customHeight="1" x14ac:dyDescent="0.25">
      <c r="B91" s="17"/>
      <c r="C91" s="17"/>
      <c r="D91" s="17"/>
      <c r="E91" s="33"/>
      <c r="F91" s="33"/>
      <c r="G91" s="33"/>
      <c r="H91" s="33"/>
      <c r="I91" s="33"/>
      <c r="J91" s="33"/>
      <c r="K91" s="33"/>
      <c r="L91" s="33"/>
      <c r="M91" s="33"/>
    </row>
    <row r="92" spans="2:13" s="20" customFormat="1" ht="16.5" customHeight="1" x14ac:dyDescent="0.25">
      <c r="B92" s="17"/>
      <c r="C92" s="17"/>
      <c r="D92" s="17"/>
      <c r="E92" s="33"/>
      <c r="F92" s="33"/>
      <c r="G92" s="33"/>
      <c r="H92" s="33"/>
      <c r="I92" s="33"/>
      <c r="J92" s="33"/>
      <c r="K92" s="33"/>
      <c r="L92" s="33"/>
      <c r="M92" s="33"/>
    </row>
    <row r="93" spans="2:13" s="20" customFormat="1" ht="16.5" customHeight="1" x14ac:dyDescent="0.25">
      <c r="B93" s="17"/>
      <c r="C93" s="17"/>
      <c r="D93" s="17"/>
      <c r="E93" s="33"/>
      <c r="F93" s="33"/>
      <c r="G93" s="33"/>
      <c r="H93" s="33"/>
      <c r="I93" s="33"/>
      <c r="J93" s="33"/>
      <c r="K93" s="33"/>
      <c r="L93" s="33"/>
      <c r="M93" s="33"/>
    </row>
    <row r="94" spans="2:13" s="20" customFormat="1" ht="16.5" customHeight="1" x14ac:dyDescent="0.25">
      <c r="B94" s="17"/>
      <c r="C94" s="17"/>
      <c r="D94" s="17"/>
      <c r="E94" s="33"/>
      <c r="F94" s="33"/>
      <c r="G94" s="33"/>
      <c r="H94" s="33"/>
      <c r="I94" s="33"/>
      <c r="J94" s="33"/>
      <c r="K94" s="33"/>
      <c r="L94" s="33"/>
      <c r="M94" s="33"/>
    </row>
    <row r="95" spans="2:13" s="20" customFormat="1" ht="16.5" customHeight="1" x14ac:dyDescent="0.25">
      <c r="B95" s="17"/>
      <c r="C95" s="17"/>
      <c r="D95" s="17"/>
      <c r="E95" s="33"/>
      <c r="F95" s="33"/>
      <c r="G95" s="33"/>
      <c r="H95" s="33"/>
      <c r="I95" s="33"/>
      <c r="J95" s="33"/>
      <c r="K95" s="33"/>
      <c r="L95" s="33"/>
      <c r="M95" s="33"/>
    </row>
    <row r="96" spans="2:13" s="20" customFormat="1" ht="16.5" customHeight="1" x14ac:dyDescent="0.25">
      <c r="B96" s="17"/>
      <c r="C96" s="17"/>
      <c r="D96" s="17"/>
      <c r="E96" s="33"/>
      <c r="F96" s="33"/>
      <c r="G96" s="33"/>
      <c r="H96" s="33"/>
      <c r="I96" s="33"/>
      <c r="J96" s="33"/>
      <c r="K96" s="33"/>
      <c r="L96" s="33"/>
      <c r="M96" s="33"/>
    </row>
    <row r="97" spans="2:13" s="20" customFormat="1" ht="16.5" customHeight="1" x14ac:dyDescent="0.25">
      <c r="B97" s="17"/>
      <c r="C97" s="17"/>
      <c r="D97" s="17"/>
      <c r="E97" s="33"/>
      <c r="F97" s="33"/>
      <c r="G97" s="33"/>
      <c r="H97" s="33"/>
      <c r="I97" s="33"/>
      <c r="J97" s="33"/>
      <c r="K97" s="33"/>
      <c r="L97" s="33"/>
      <c r="M97" s="33"/>
    </row>
    <row r="98" spans="2:13" s="20" customFormat="1" ht="16.5" customHeight="1" x14ac:dyDescent="0.25">
      <c r="B98" s="17"/>
      <c r="C98" s="17"/>
      <c r="D98" s="17"/>
      <c r="E98" s="33"/>
      <c r="F98" s="33"/>
      <c r="G98" s="33"/>
      <c r="H98" s="33"/>
      <c r="I98" s="33"/>
      <c r="J98" s="33"/>
      <c r="K98" s="33"/>
      <c r="L98" s="33"/>
      <c r="M98" s="33"/>
    </row>
    <row r="99" spans="2:13" s="20" customFormat="1" ht="16.5" customHeight="1" x14ac:dyDescent="0.25">
      <c r="B99" s="17"/>
      <c r="C99" s="17"/>
      <c r="D99" s="17"/>
      <c r="E99" s="33"/>
      <c r="F99" s="33"/>
      <c r="G99" s="33"/>
      <c r="H99" s="33"/>
      <c r="I99" s="33"/>
      <c r="J99" s="33"/>
      <c r="K99" s="33"/>
      <c r="L99" s="33"/>
      <c r="M99" s="33"/>
    </row>
    <row r="100" spans="2:13" s="20" customFormat="1" ht="16.5" customHeight="1" x14ac:dyDescent="0.25">
      <c r="B100" s="17"/>
      <c r="C100" s="17"/>
      <c r="D100" s="17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2:13" s="20" customFormat="1" ht="16.5" customHeight="1" x14ac:dyDescent="0.25">
      <c r="B101" s="17"/>
      <c r="C101" s="17"/>
      <c r="D101" s="17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2:13" s="20" customFormat="1" ht="16.5" customHeight="1" x14ac:dyDescent="0.25">
      <c r="B102" s="17"/>
      <c r="C102" s="17"/>
      <c r="D102" s="17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2:13" s="20" customFormat="1" ht="16.5" customHeight="1" x14ac:dyDescent="0.25">
      <c r="B103" s="17"/>
      <c r="C103" s="17"/>
      <c r="D103" s="17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2:13" s="20" customFormat="1" ht="16.5" customHeight="1" x14ac:dyDescent="0.25">
      <c r="B104" s="17"/>
      <c r="C104" s="17"/>
      <c r="D104" s="17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2:13" s="20" customFormat="1" ht="16.5" customHeight="1" x14ac:dyDescent="0.25">
      <c r="B105" s="17"/>
      <c r="C105" s="17"/>
      <c r="D105" s="17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2:13" s="20" customFormat="1" ht="16.5" customHeight="1" x14ac:dyDescent="0.25">
      <c r="B106" s="17"/>
      <c r="C106" s="17"/>
      <c r="D106" s="17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2:13" s="20" customFormat="1" ht="16.5" customHeight="1" x14ac:dyDescent="0.25">
      <c r="B107" s="17"/>
      <c r="C107" s="17"/>
      <c r="D107" s="17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2:13" s="20" customFormat="1" ht="16.5" customHeight="1" x14ac:dyDescent="0.25">
      <c r="B108" s="17"/>
      <c r="C108" s="17"/>
      <c r="D108" s="17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2:13" s="20" customFormat="1" ht="16.5" customHeight="1" x14ac:dyDescent="0.25">
      <c r="B109" s="17"/>
      <c r="C109" s="17"/>
      <c r="D109" s="17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2:13" s="20" customFormat="1" ht="16.5" customHeight="1" x14ac:dyDescent="0.25">
      <c r="B110" s="17"/>
      <c r="C110" s="17"/>
      <c r="D110" s="17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2:13" s="20" customFormat="1" ht="16.5" customHeight="1" x14ac:dyDescent="0.25">
      <c r="B111" s="17"/>
      <c r="C111" s="17"/>
      <c r="D111" s="17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2:13" s="20" customFormat="1" ht="16.5" customHeight="1" x14ac:dyDescent="0.25">
      <c r="B112" s="17"/>
      <c r="C112" s="17"/>
      <c r="D112" s="17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2:13" s="20" customFormat="1" ht="16.5" customHeight="1" x14ac:dyDescent="0.25">
      <c r="B113" s="17"/>
      <c r="C113" s="17"/>
      <c r="D113" s="17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2:13" s="20" customFormat="1" ht="16.5" customHeight="1" x14ac:dyDescent="0.25">
      <c r="B114" s="17"/>
      <c r="C114" s="17"/>
      <c r="D114" s="17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2:13" s="20" customFormat="1" ht="16.5" customHeight="1" x14ac:dyDescent="0.25">
      <c r="B115" s="17"/>
      <c r="C115" s="17"/>
      <c r="D115" s="17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2:13" s="20" customFormat="1" ht="16.5" customHeight="1" x14ac:dyDescent="0.25">
      <c r="B116" s="17"/>
      <c r="C116" s="17"/>
      <c r="D116" s="17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2:13" s="20" customFormat="1" ht="16.5" customHeight="1" x14ac:dyDescent="0.25">
      <c r="B117" s="17"/>
      <c r="C117" s="17"/>
      <c r="D117" s="17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2:13" s="20" customFormat="1" ht="16.5" customHeight="1" x14ac:dyDescent="0.25">
      <c r="B118" s="17"/>
      <c r="C118" s="17"/>
      <c r="D118" s="17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2:13" s="20" customFormat="1" ht="16.5" customHeight="1" x14ac:dyDescent="0.25">
      <c r="B119" s="17"/>
      <c r="C119" s="17"/>
      <c r="D119" s="17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2:13" s="20" customFormat="1" ht="16.5" customHeight="1" x14ac:dyDescent="0.25">
      <c r="B120" s="17"/>
      <c r="C120" s="17"/>
      <c r="D120" s="17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2:13" s="20" customFormat="1" ht="16.5" customHeight="1" x14ac:dyDescent="0.25">
      <c r="B121" s="17"/>
      <c r="C121" s="17"/>
      <c r="D121" s="17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2:13" s="20" customFormat="1" ht="16.5" customHeight="1" x14ac:dyDescent="0.25">
      <c r="B122" s="17"/>
      <c r="C122" s="17"/>
      <c r="D122" s="17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2:13" s="20" customFormat="1" ht="16.5" customHeight="1" x14ac:dyDescent="0.25">
      <c r="B123" s="17"/>
      <c r="C123" s="17"/>
      <c r="D123" s="17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2:13" s="20" customFormat="1" ht="16.5" customHeight="1" x14ac:dyDescent="0.25">
      <c r="B124" s="17"/>
      <c r="C124" s="17"/>
      <c r="D124" s="17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2:13" s="20" customFormat="1" ht="16.5" customHeight="1" x14ac:dyDescent="0.25">
      <c r="B125" s="17"/>
      <c r="C125" s="17"/>
      <c r="D125" s="17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2:13" s="20" customFormat="1" ht="16.5" customHeight="1" x14ac:dyDescent="0.25">
      <c r="B126" s="17"/>
      <c r="C126" s="17"/>
      <c r="D126" s="17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2:13" s="20" customFormat="1" ht="16.5" customHeight="1" x14ac:dyDescent="0.25">
      <c r="B127" s="17"/>
      <c r="C127" s="17"/>
      <c r="D127" s="17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2:13" s="20" customFormat="1" ht="16.5" customHeight="1" x14ac:dyDescent="0.25">
      <c r="B128" s="17"/>
      <c r="C128" s="17"/>
      <c r="D128" s="17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2:13" s="20" customFormat="1" ht="16.5" customHeight="1" x14ac:dyDescent="0.25">
      <c r="B129" s="17"/>
      <c r="C129" s="17"/>
      <c r="D129" s="17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2:13" s="20" customFormat="1" ht="16.5" customHeight="1" x14ac:dyDescent="0.25">
      <c r="B130" s="17"/>
      <c r="C130" s="17"/>
      <c r="D130" s="17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2:13" s="20" customFormat="1" ht="16.5" customHeight="1" x14ac:dyDescent="0.25">
      <c r="B131" s="17"/>
      <c r="C131" s="17"/>
      <c r="D131" s="17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2:13" s="20" customFormat="1" ht="16.5" customHeight="1" x14ac:dyDescent="0.25">
      <c r="B132" s="17"/>
      <c r="C132" s="17"/>
      <c r="D132" s="17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2:13" s="20" customFormat="1" ht="16.5" customHeight="1" x14ac:dyDescent="0.25">
      <c r="B133" s="17"/>
      <c r="C133" s="17"/>
      <c r="D133" s="17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2:13" s="20" customFormat="1" ht="16.5" customHeight="1" x14ac:dyDescent="0.25">
      <c r="B134" s="17"/>
      <c r="C134" s="17"/>
      <c r="D134" s="17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2:13" s="20" customFormat="1" ht="16.5" customHeight="1" x14ac:dyDescent="0.25">
      <c r="B135" s="17"/>
      <c r="C135" s="17"/>
      <c r="D135" s="17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2:13" s="20" customFormat="1" ht="16.5" customHeight="1" x14ac:dyDescent="0.25">
      <c r="B136" s="17"/>
      <c r="C136" s="17"/>
      <c r="D136" s="17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2:13" s="20" customFormat="1" ht="16.5" customHeight="1" x14ac:dyDescent="0.25">
      <c r="B137" s="17"/>
      <c r="C137" s="17"/>
      <c r="D137" s="17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2:13" s="20" customFormat="1" ht="16.5" customHeight="1" x14ac:dyDescent="0.25">
      <c r="B138" s="17"/>
      <c r="C138" s="17"/>
      <c r="D138" s="17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2:13" s="20" customFormat="1" ht="16.5" customHeight="1" x14ac:dyDescent="0.25">
      <c r="B139" s="17"/>
      <c r="C139" s="17"/>
      <c r="D139" s="17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2:13" s="20" customFormat="1" ht="16.5" customHeight="1" x14ac:dyDescent="0.25">
      <c r="B140" s="17"/>
      <c r="C140" s="17"/>
      <c r="D140" s="17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2:13" s="20" customFormat="1" ht="16.5" customHeight="1" x14ac:dyDescent="0.25">
      <c r="B141" s="17"/>
      <c r="C141" s="17"/>
      <c r="D141" s="17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2:13" s="20" customFormat="1" ht="16.5" customHeight="1" x14ac:dyDescent="0.25">
      <c r="B142" s="17"/>
      <c r="C142" s="17"/>
      <c r="D142" s="17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2:13" s="20" customFormat="1" ht="16.5" customHeight="1" x14ac:dyDescent="0.25">
      <c r="B143" s="17"/>
      <c r="C143" s="17"/>
      <c r="D143" s="17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2:13" s="20" customFormat="1" ht="16.5" customHeight="1" x14ac:dyDescent="0.25">
      <c r="B144" s="17"/>
      <c r="C144" s="17"/>
      <c r="D144" s="17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2:13" s="20" customFormat="1" ht="16.5" customHeight="1" x14ac:dyDescent="0.25">
      <c r="B145" s="17"/>
      <c r="C145" s="17"/>
      <c r="D145" s="17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2:13" s="20" customFormat="1" ht="16.5" customHeight="1" x14ac:dyDescent="0.25">
      <c r="B146" s="17"/>
      <c r="C146" s="17"/>
      <c r="D146" s="17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2:13" s="20" customFormat="1" ht="16.5" customHeight="1" x14ac:dyDescent="0.25">
      <c r="B147" s="17"/>
      <c r="C147" s="17"/>
      <c r="D147" s="17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2:13" s="20" customFormat="1" ht="16.5" customHeight="1" x14ac:dyDescent="0.25">
      <c r="B148" s="17"/>
      <c r="C148" s="17"/>
      <c r="D148" s="17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2:13" s="20" customFormat="1" ht="16.5" customHeight="1" x14ac:dyDescent="0.25">
      <c r="B149" s="17"/>
      <c r="C149" s="17"/>
      <c r="D149" s="17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2:13" s="20" customFormat="1" ht="16.5" customHeight="1" x14ac:dyDescent="0.25">
      <c r="B150" s="17"/>
      <c r="C150" s="17"/>
      <c r="D150" s="17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2:13" s="20" customFormat="1" ht="16.5" customHeight="1" x14ac:dyDescent="0.25">
      <c r="B151" s="17"/>
      <c r="C151" s="17"/>
      <c r="D151" s="17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2:13" s="20" customFormat="1" ht="16.5" customHeight="1" x14ac:dyDescent="0.25">
      <c r="B152" s="17"/>
      <c r="C152" s="17"/>
      <c r="D152" s="17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2:13" s="20" customFormat="1" ht="16.5" customHeight="1" x14ac:dyDescent="0.25">
      <c r="B153" s="17"/>
      <c r="C153" s="17"/>
      <c r="D153" s="17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2:13" s="20" customFormat="1" ht="16.5" customHeight="1" x14ac:dyDescent="0.25">
      <c r="B154" s="17"/>
      <c r="C154" s="17"/>
      <c r="D154" s="17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2:13" s="20" customFormat="1" ht="16.5" customHeight="1" x14ac:dyDescent="0.25">
      <c r="B155" s="17"/>
      <c r="C155" s="17"/>
      <c r="D155" s="17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2:13" s="20" customFormat="1" ht="16.5" customHeight="1" x14ac:dyDescent="0.25">
      <c r="B156" s="17"/>
      <c r="C156" s="17"/>
      <c r="D156" s="17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2:13" s="20" customFormat="1" ht="16.5" customHeight="1" x14ac:dyDescent="0.25">
      <c r="B157" s="17"/>
      <c r="C157" s="17"/>
      <c r="D157" s="17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2:13" s="20" customFormat="1" ht="16.5" customHeight="1" x14ac:dyDescent="0.25">
      <c r="B158" s="17"/>
      <c r="C158" s="17"/>
      <c r="D158" s="17"/>
      <c r="E158" s="33"/>
      <c r="F158" s="33"/>
      <c r="G158" s="33"/>
      <c r="H158" s="33"/>
      <c r="I158" s="33"/>
      <c r="J158" s="33"/>
      <c r="K158" s="33"/>
      <c r="L158" s="33"/>
      <c r="M158" s="33"/>
    </row>
  </sheetData>
  <mergeCells count="28">
    <mergeCell ref="B34:D34"/>
    <mergeCell ref="B1:E1"/>
    <mergeCell ref="B2:E2"/>
    <mergeCell ref="D5:M5"/>
    <mergeCell ref="E6:K6"/>
    <mergeCell ref="B10:D10"/>
    <mergeCell ref="B14:D14"/>
    <mergeCell ref="B19:D19"/>
    <mergeCell ref="B21:D21"/>
    <mergeCell ref="B24:D24"/>
    <mergeCell ref="B26:D26"/>
    <mergeCell ref="B30:D30"/>
    <mergeCell ref="B64:D64"/>
    <mergeCell ref="B37:D37"/>
    <mergeCell ref="B39:D39"/>
    <mergeCell ref="B43:D43"/>
    <mergeCell ref="B45:D45"/>
    <mergeCell ref="B47:D47"/>
    <mergeCell ref="B52:D52"/>
    <mergeCell ref="B53:D53"/>
    <mergeCell ref="B55:D55"/>
    <mergeCell ref="B58:D58"/>
    <mergeCell ref="B60:D60"/>
    <mergeCell ref="B63:D63"/>
    <mergeCell ref="B67:D67"/>
    <mergeCell ref="B74:D74"/>
    <mergeCell ref="B75:D75"/>
    <mergeCell ref="B77:M77"/>
  </mergeCells>
  <pageMargins left="0" right="0.59055118110236227" top="0" bottom="0.59055118110236227" header="0" footer="0.39370078740157483"/>
  <pageSetup paperSize="9" scale="55" orientation="portrait" horizontalDpi="4294967292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showGridLines="0" zoomScaleNormal="100" workbookViewId="0">
      <pane ySplit="8" topLeftCell="A9" activePane="bottomLeft" state="frozen"/>
      <selection activeCell="B5" sqref="B5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9.28515625" style="1" customWidth="1"/>
    <col min="3" max="3" width="1.28515625" style="1" customWidth="1"/>
    <col min="4" max="4" width="70.5703125" style="1" customWidth="1"/>
    <col min="5" max="13" width="11.42578125" style="1" customWidth="1"/>
    <col min="14" max="16384" width="10.85546875" style="1"/>
  </cols>
  <sheetData>
    <row r="1" spans="1:13" ht="33" customHeight="1" x14ac:dyDescent="0.2">
      <c r="B1" s="64" t="s">
        <v>0</v>
      </c>
      <c r="C1" s="64"/>
      <c r="D1" s="64"/>
      <c r="E1" s="64"/>
      <c r="F1" s="46"/>
      <c r="G1" s="46"/>
    </row>
    <row r="2" spans="1:13" ht="16.5" customHeight="1" x14ac:dyDescent="0.25">
      <c r="B2" s="65" t="s">
        <v>1</v>
      </c>
      <c r="C2" s="65"/>
      <c r="D2" s="65"/>
      <c r="E2" s="66"/>
      <c r="F2" s="47"/>
      <c r="G2" s="47"/>
    </row>
    <row r="3" spans="1:13" ht="6.75" customHeight="1" x14ac:dyDescent="0.2">
      <c r="A3" s="2"/>
    </row>
    <row r="5" spans="1:13" s="3" customFormat="1" ht="17.100000000000001" customHeight="1" x14ac:dyDescent="0.3">
      <c r="B5" s="4" t="s">
        <v>29</v>
      </c>
      <c r="C5" s="4"/>
      <c r="D5" s="67" t="s">
        <v>115</v>
      </c>
      <c r="E5" s="85"/>
      <c r="F5" s="85"/>
      <c r="G5" s="85"/>
      <c r="H5" s="85"/>
      <c r="I5" s="85"/>
      <c r="J5" s="85"/>
      <c r="K5" s="85"/>
      <c r="L5" s="85"/>
      <c r="M5" s="85"/>
    </row>
    <row r="6" spans="1:13" s="6" customFormat="1" ht="2.25" customHeight="1" x14ac:dyDescent="0.25">
      <c r="A6" s="32"/>
      <c r="B6" s="7"/>
      <c r="C6" s="7"/>
      <c r="D6" s="7"/>
      <c r="E6" s="86"/>
      <c r="F6" s="86"/>
      <c r="G6" s="86"/>
      <c r="H6" s="86"/>
      <c r="I6" s="86"/>
      <c r="J6" s="86"/>
      <c r="K6" s="86"/>
      <c r="L6" s="62"/>
      <c r="M6" s="54"/>
    </row>
    <row r="7" spans="1:13" s="6" customFormat="1" ht="6.75" customHeight="1" x14ac:dyDescent="0.25"/>
    <row r="8" spans="1:13" s="6" customFormat="1" ht="17.100000000000001" customHeight="1" x14ac:dyDescent="0.25">
      <c r="B8" s="12" t="s">
        <v>30</v>
      </c>
      <c r="C8" s="12"/>
      <c r="D8" s="12" t="s">
        <v>125</v>
      </c>
      <c r="E8" s="48">
        <v>2015</v>
      </c>
      <c r="F8" s="48">
        <f>E8+1</f>
        <v>2016</v>
      </c>
      <c r="G8" s="48">
        <f t="shared" ref="G8:J8" si="0">F8+1</f>
        <v>2017</v>
      </c>
      <c r="H8" s="48">
        <f t="shared" si="0"/>
        <v>2018</v>
      </c>
      <c r="I8" s="48">
        <f t="shared" si="0"/>
        <v>2019</v>
      </c>
      <c r="J8" s="48">
        <f t="shared" si="0"/>
        <v>2020</v>
      </c>
      <c r="K8" s="61">
        <f t="shared" ref="K8" si="1">J8+1</f>
        <v>2021</v>
      </c>
      <c r="L8" s="61">
        <f t="shared" ref="L8" si="2">K8+1</f>
        <v>2022</v>
      </c>
      <c r="M8" s="61">
        <f t="shared" ref="M8" si="3">L8+1</f>
        <v>2023</v>
      </c>
    </row>
    <row r="9" spans="1:13" s="38" customFormat="1" ht="22.5" customHeight="1" x14ac:dyDescent="0.25">
      <c r="B9" s="13" t="s">
        <v>97</v>
      </c>
      <c r="C9" s="13"/>
      <c r="E9" s="39">
        <v>455989</v>
      </c>
      <c r="F9" s="39">
        <v>460713</v>
      </c>
      <c r="G9" s="39">
        <v>333637</v>
      </c>
      <c r="H9" s="39">
        <v>429206</v>
      </c>
      <c r="I9" s="39">
        <v>389291</v>
      </c>
      <c r="J9" s="39">
        <v>345725.4009999999</v>
      </c>
      <c r="K9" s="39">
        <v>373341.89400000003</v>
      </c>
      <c r="L9" s="39">
        <v>306444.08399999997</v>
      </c>
      <c r="M9" s="39">
        <v>399636.18799999997</v>
      </c>
    </row>
    <row r="10" spans="1:13" s="49" customFormat="1" ht="16.5" customHeight="1" x14ac:dyDescent="0.25">
      <c r="B10" s="74" t="s">
        <v>99</v>
      </c>
      <c r="C10" s="75"/>
      <c r="D10" s="75"/>
      <c r="E10" s="50">
        <v>17460</v>
      </c>
      <c r="F10" s="50">
        <v>30535</v>
      </c>
      <c r="G10" s="50">
        <v>22874</v>
      </c>
      <c r="H10" s="50">
        <v>23698</v>
      </c>
      <c r="I10" s="50">
        <v>15330</v>
      </c>
      <c r="J10" s="50">
        <v>21865.366999999998</v>
      </c>
      <c r="K10" s="50">
        <v>19981.363000000001</v>
      </c>
      <c r="L10" s="50">
        <v>10795.632</v>
      </c>
      <c r="M10" s="50">
        <v>10922.653</v>
      </c>
    </row>
    <row r="11" spans="1:13" s="20" customFormat="1" ht="16.5" customHeight="1" x14ac:dyDescent="0.25">
      <c r="B11" s="45" t="s">
        <v>63</v>
      </c>
      <c r="C11" s="17"/>
      <c r="D11" s="17" t="s">
        <v>35</v>
      </c>
      <c r="E11" s="33">
        <v>6322</v>
      </c>
      <c r="F11" s="33">
        <v>10475</v>
      </c>
      <c r="G11" s="33">
        <v>13096</v>
      </c>
      <c r="H11" s="33">
        <v>18332</v>
      </c>
      <c r="I11" s="33">
        <v>3253</v>
      </c>
      <c r="J11" s="33">
        <v>3264.3449999999998</v>
      </c>
      <c r="K11" s="33">
        <v>7035.4440000000004</v>
      </c>
      <c r="L11" s="33">
        <v>4653.2560000000003</v>
      </c>
      <c r="M11" s="33">
        <v>6201.2629999999999</v>
      </c>
    </row>
    <row r="12" spans="1:13" s="20" customFormat="1" ht="16.5" customHeight="1" x14ac:dyDescent="0.25">
      <c r="B12" s="45" t="s">
        <v>65</v>
      </c>
      <c r="C12" s="17"/>
      <c r="D12" s="17" t="s">
        <v>44</v>
      </c>
      <c r="E12" s="33">
        <v>2000</v>
      </c>
      <c r="F12" s="33">
        <v>2052</v>
      </c>
      <c r="G12" s="33">
        <v>1000</v>
      </c>
      <c r="H12" s="33">
        <v>1000</v>
      </c>
      <c r="I12" s="33">
        <v>1237</v>
      </c>
      <c r="J12" s="33">
        <v>85.844999999999999</v>
      </c>
      <c r="K12" s="33">
        <v>18.710999999999999</v>
      </c>
      <c r="L12" s="33">
        <v>2197.2060000000001</v>
      </c>
      <c r="M12" s="33">
        <v>2103.09</v>
      </c>
    </row>
    <row r="13" spans="1:13" s="20" customFormat="1" ht="22.5" customHeight="1" x14ac:dyDescent="0.25">
      <c r="B13" s="45" t="s">
        <v>66</v>
      </c>
      <c r="C13" s="17"/>
      <c r="D13" s="17" t="s">
        <v>40</v>
      </c>
      <c r="E13" s="33">
        <v>3479</v>
      </c>
      <c r="F13" s="33">
        <v>17218</v>
      </c>
      <c r="G13" s="33">
        <v>5794</v>
      </c>
      <c r="H13" s="33">
        <v>3802</v>
      </c>
      <c r="I13" s="33">
        <v>6128</v>
      </c>
      <c r="J13" s="33">
        <v>12398.093000000001</v>
      </c>
      <c r="K13" s="33">
        <v>12308.071</v>
      </c>
      <c r="L13" s="33">
        <v>3178.8490000000002</v>
      </c>
      <c r="M13" s="33">
        <v>1211.0360000000001</v>
      </c>
    </row>
    <row r="14" spans="1:13" s="49" customFormat="1" ht="16.5" customHeight="1" x14ac:dyDescent="0.25">
      <c r="B14" s="74" t="s">
        <v>100</v>
      </c>
      <c r="C14" s="75"/>
      <c r="D14" s="75"/>
      <c r="E14" s="50">
        <v>37202</v>
      </c>
      <c r="F14" s="50">
        <v>27941</v>
      </c>
      <c r="G14" s="50">
        <v>32777</v>
      </c>
      <c r="H14" s="50">
        <v>41718</v>
      </c>
      <c r="I14" s="50">
        <v>30554</v>
      </c>
      <c r="J14" s="50">
        <v>27111.276000000002</v>
      </c>
      <c r="K14" s="50">
        <v>34865.235999999997</v>
      </c>
      <c r="L14" s="50">
        <v>35282.105000000003</v>
      </c>
      <c r="M14" s="50">
        <v>20758.486000000001</v>
      </c>
    </row>
    <row r="15" spans="1:13" s="20" customFormat="1" ht="16.5" customHeight="1" x14ac:dyDescent="0.25">
      <c r="B15" s="45" t="s">
        <v>67</v>
      </c>
      <c r="C15" s="17"/>
      <c r="D15" s="17" t="s">
        <v>47</v>
      </c>
      <c r="E15" s="33">
        <v>3483</v>
      </c>
      <c r="F15" s="33">
        <v>2497</v>
      </c>
      <c r="G15" s="33">
        <v>2092</v>
      </c>
      <c r="H15" s="33">
        <v>3619</v>
      </c>
      <c r="I15" s="33">
        <v>3048</v>
      </c>
      <c r="J15" s="33">
        <v>2953.8510000000001</v>
      </c>
      <c r="K15" s="33">
        <v>2669.605</v>
      </c>
      <c r="L15" s="33">
        <v>2884.9140000000002</v>
      </c>
      <c r="M15" s="33">
        <v>3101.7089999999998</v>
      </c>
    </row>
    <row r="16" spans="1:13" s="20" customFormat="1" ht="16.5" customHeight="1" x14ac:dyDescent="0.25">
      <c r="B16" s="45" t="s">
        <v>64</v>
      </c>
      <c r="C16" s="17"/>
      <c r="D16" s="17" t="s">
        <v>33</v>
      </c>
      <c r="E16" s="33">
        <v>18976</v>
      </c>
      <c r="F16" s="33">
        <v>15245</v>
      </c>
      <c r="G16" s="33">
        <v>22803</v>
      </c>
      <c r="H16" s="33">
        <v>24394</v>
      </c>
      <c r="I16" s="33">
        <v>16361</v>
      </c>
      <c r="J16" s="33">
        <v>14651.442999999999</v>
      </c>
      <c r="K16" s="33">
        <v>17918.087</v>
      </c>
      <c r="L16" s="33">
        <v>14852.145</v>
      </c>
      <c r="M16" s="33">
        <v>7829.2839999999997</v>
      </c>
    </row>
    <row r="17" spans="2:13" s="20" customFormat="1" ht="16.5" customHeight="1" x14ac:dyDescent="0.25">
      <c r="B17" s="45" t="s">
        <v>68</v>
      </c>
      <c r="C17" s="17"/>
      <c r="D17" s="17" t="s">
        <v>41</v>
      </c>
      <c r="E17" s="33">
        <v>2626</v>
      </c>
      <c r="F17" s="33">
        <v>333</v>
      </c>
      <c r="G17" s="33">
        <v>211</v>
      </c>
      <c r="H17" s="33">
        <v>3044</v>
      </c>
      <c r="I17" s="33">
        <v>432</v>
      </c>
      <c r="J17" s="33">
        <v>1202.2</v>
      </c>
      <c r="K17" s="33">
        <v>3048.2669999999998</v>
      </c>
      <c r="L17" s="33">
        <v>4702.51</v>
      </c>
      <c r="M17" s="33">
        <v>1251.472</v>
      </c>
    </row>
    <row r="18" spans="2:13" s="20" customFormat="1" ht="22.5" customHeight="1" x14ac:dyDescent="0.25">
      <c r="B18" s="45" t="s">
        <v>69</v>
      </c>
      <c r="C18" s="17"/>
      <c r="D18" s="17" t="s">
        <v>58</v>
      </c>
      <c r="E18" s="33">
        <v>6907</v>
      </c>
      <c r="F18" s="33">
        <v>3810</v>
      </c>
      <c r="G18" s="33">
        <v>2901</v>
      </c>
      <c r="H18" s="33">
        <v>1971</v>
      </c>
      <c r="I18" s="33">
        <v>3075</v>
      </c>
      <c r="J18" s="33">
        <v>1763.509</v>
      </c>
      <c r="K18" s="33">
        <v>3634.547</v>
      </c>
      <c r="L18" s="33">
        <v>2317.84</v>
      </c>
      <c r="M18" s="33">
        <v>0</v>
      </c>
    </row>
    <row r="19" spans="2:13" s="49" customFormat="1" ht="16.5" customHeight="1" x14ac:dyDescent="0.25">
      <c r="B19" s="74" t="s">
        <v>111</v>
      </c>
      <c r="C19" s="75"/>
      <c r="D19" s="75"/>
      <c r="E19" s="50">
        <v>6193</v>
      </c>
      <c r="F19" s="50">
        <v>8897</v>
      </c>
      <c r="G19" s="50">
        <v>0</v>
      </c>
      <c r="H19" s="50">
        <v>108</v>
      </c>
      <c r="I19" s="50">
        <v>0</v>
      </c>
      <c r="J19" s="50">
        <v>0</v>
      </c>
      <c r="K19" s="50">
        <v>22.86</v>
      </c>
      <c r="L19" s="50">
        <v>0</v>
      </c>
      <c r="M19" s="50">
        <v>0</v>
      </c>
    </row>
    <row r="20" spans="2:13" s="20" customFormat="1" ht="22.5" customHeight="1" x14ac:dyDescent="0.25">
      <c r="B20" s="45" t="s">
        <v>105</v>
      </c>
      <c r="C20" s="17"/>
      <c r="D20" s="17" t="s">
        <v>106</v>
      </c>
      <c r="E20" s="33">
        <v>6193</v>
      </c>
      <c r="F20" s="33">
        <v>8897</v>
      </c>
      <c r="G20" s="33">
        <v>0</v>
      </c>
      <c r="H20" s="33">
        <v>108</v>
      </c>
      <c r="I20" s="33">
        <v>0</v>
      </c>
      <c r="J20" s="33">
        <v>0</v>
      </c>
      <c r="K20" s="33">
        <v>22.86</v>
      </c>
      <c r="L20" s="33">
        <v>0</v>
      </c>
      <c r="M20" s="33">
        <v>0</v>
      </c>
    </row>
    <row r="21" spans="2:13" s="49" customFormat="1" ht="16.5" customHeight="1" x14ac:dyDescent="0.25">
      <c r="B21" s="74" t="s">
        <v>101</v>
      </c>
      <c r="C21" s="75"/>
      <c r="D21" s="75"/>
      <c r="E21" s="50">
        <v>242796</v>
      </c>
      <c r="F21" s="50">
        <v>233704</v>
      </c>
      <c r="G21" s="50">
        <v>170152</v>
      </c>
      <c r="H21" s="50">
        <v>218716</v>
      </c>
      <c r="I21" s="50">
        <v>200869</v>
      </c>
      <c r="J21" s="50">
        <v>168184.114</v>
      </c>
      <c r="K21" s="50">
        <v>194505.24799999999</v>
      </c>
      <c r="L21" s="50">
        <v>132046.48000000001</v>
      </c>
      <c r="M21" s="50">
        <v>264549.48300000001</v>
      </c>
    </row>
    <row r="22" spans="2:13" s="20" customFormat="1" ht="16.5" customHeight="1" x14ac:dyDescent="0.25">
      <c r="B22" s="45" t="s">
        <v>70</v>
      </c>
      <c r="C22" s="17"/>
      <c r="D22" s="17" t="s">
        <v>32</v>
      </c>
      <c r="E22" s="33">
        <v>10918</v>
      </c>
      <c r="F22" s="33">
        <v>31146</v>
      </c>
      <c r="G22" s="33">
        <v>22996</v>
      </c>
      <c r="H22" s="33">
        <v>42021</v>
      </c>
      <c r="I22" s="33">
        <v>27445</v>
      </c>
      <c r="J22" s="33">
        <v>19099.187000000002</v>
      </c>
      <c r="K22" s="33">
        <v>46267.822</v>
      </c>
      <c r="L22" s="33">
        <v>44588.275000000001</v>
      </c>
      <c r="M22" s="33">
        <v>54823.267999999996</v>
      </c>
    </row>
    <row r="23" spans="2:13" s="20" customFormat="1" ht="22.5" customHeight="1" x14ac:dyDescent="0.25">
      <c r="B23" s="45" t="s">
        <v>71</v>
      </c>
      <c r="C23" s="17"/>
      <c r="D23" s="17" t="s">
        <v>48</v>
      </c>
      <c r="E23" s="33">
        <v>225650</v>
      </c>
      <c r="F23" s="33">
        <v>195668</v>
      </c>
      <c r="G23" s="33">
        <v>143861</v>
      </c>
      <c r="H23" s="33">
        <v>172420</v>
      </c>
      <c r="I23" s="33">
        <v>164065</v>
      </c>
      <c r="J23" s="33">
        <v>145203.413</v>
      </c>
      <c r="K23" s="33">
        <v>144068.239</v>
      </c>
      <c r="L23" s="33">
        <v>87370.756999999998</v>
      </c>
      <c r="M23" s="33">
        <v>202410.86300000001</v>
      </c>
    </row>
    <row r="24" spans="2:13" s="49" customFormat="1" ht="16.5" customHeight="1" x14ac:dyDescent="0.25">
      <c r="B24" s="74" t="s">
        <v>107</v>
      </c>
      <c r="C24" s="75"/>
      <c r="D24" s="75"/>
      <c r="E24" s="50">
        <v>13404</v>
      </c>
      <c r="F24" s="50">
        <v>11115</v>
      </c>
      <c r="G24" s="50">
        <v>0</v>
      </c>
      <c r="H24" s="50">
        <v>0</v>
      </c>
      <c r="I24" s="50">
        <v>2261</v>
      </c>
      <c r="J24" s="50">
        <v>2203.1370000000002</v>
      </c>
      <c r="K24" s="50">
        <v>10253.824000000001</v>
      </c>
      <c r="L24" s="50">
        <v>7279.3869999999997</v>
      </c>
      <c r="M24" s="50">
        <v>6269.4709999999995</v>
      </c>
    </row>
    <row r="25" spans="2:13" s="20" customFormat="1" ht="22.5" customHeight="1" x14ac:dyDescent="0.25">
      <c r="B25" s="45" t="s">
        <v>72</v>
      </c>
      <c r="C25" s="17"/>
      <c r="D25" s="17" t="s">
        <v>39</v>
      </c>
      <c r="E25" s="33">
        <v>13404</v>
      </c>
      <c r="F25" s="33">
        <v>11115</v>
      </c>
      <c r="G25" s="33">
        <v>0</v>
      </c>
      <c r="H25" s="33">
        <v>0</v>
      </c>
      <c r="I25" s="33">
        <v>2261</v>
      </c>
      <c r="J25" s="33">
        <v>2203.1370000000002</v>
      </c>
      <c r="K25" s="33">
        <v>10237.924000000001</v>
      </c>
      <c r="L25" s="33">
        <v>7279.3869999999997</v>
      </c>
      <c r="M25" s="33">
        <v>0</v>
      </c>
    </row>
    <row r="26" spans="2:13" s="49" customFormat="1" ht="16.5" customHeight="1" x14ac:dyDescent="0.25">
      <c r="B26" s="74" t="s">
        <v>129</v>
      </c>
      <c r="C26" s="75"/>
      <c r="D26" s="75"/>
      <c r="E26" s="50">
        <v>30013</v>
      </c>
      <c r="F26" s="50">
        <v>32865</v>
      </c>
      <c r="G26" s="50">
        <v>16959</v>
      </c>
      <c r="H26" s="50">
        <v>16988</v>
      </c>
      <c r="I26" s="50">
        <v>19886</v>
      </c>
      <c r="J26" s="50">
        <v>10213.641</v>
      </c>
      <c r="K26" s="50">
        <v>18271.644</v>
      </c>
      <c r="L26" s="50">
        <v>30321.684000000001</v>
      </c>
      <c r="M26" s="50">
        <v>24388.404999999999</v>
      </c>
    </row>
    <row r="27" spans="2:13" s="20" customFormat="1" ht="16.5" customHeight="1" x14ac:dyDescent="0.25">
      <c r="B27" s="45" t="s">
        <v>73</v>
      </c>
      <c r="C27" s="17"/>
      <c r="D27" s="17" t="s">
        <v>38</v>
      </c>
      <c r="E27" s="33">
        <v>0</v>
      </c>
      <c r="F27" s="33">
        <v>0</v>
      </c>
      <c r="G27" s="33">
        <v>70</v>
      </c>
      <c r="H27" s="33">
        <v>0</v>
      </c>
      <c r="I27" s="33">
        <v>34</v>
      </c>
      <c r="J27" s="33">
        <v>1924.04</v>
      </c>
      <c r="K27" s="33">
        <v>6824.0730000000003</v>
      </c>
      <c r="L27" s="33">
        <v>10434.022000000001</v>
      </c>
      <c r="M27" s="33">
        <v>9950.8829999999998</v>
      </c>
    </row>
    <row r="28" spans="2:13" s="20" customFormat="1" ht="16.5" customHeight="1" x14ac:dyDescent="0.25">
      <c r="B28" s="45" t="s">
        <v>74</v>
      </c>
      <c r="C28" s="17"/>
      <c r="D28" s="17" t="s">
        <v>43</v>
      </c>
      <c r="E28" s="33">
        <v>12667</v>
      </c>
      <c r="F28" s="33">
        <v>15011</v>
      </c>
      <c r="G28" s="33">
        <v>9958</v>
      </c>
      <c r="H28" s="33">
        <v>7642</v>
      </c>
      <c r="I28" s="33">
        <v>7940</v>
      </c>
      <c r="J28" s="33">
        <v>1849.403</v>
      </c>
      <c r="K28" s="33">
        <v>3627.6669999999999</v>
      </c>
      <c r="L28" s="33">
        <v>5982.6729999999998</v>
      </c>
      <c r="M28" s="33">
        <v>65.247</v>
      </c>
    </row>
    <row r="29" spans="2:13" s="20" customFormat="1" ht="22.5" customHeight="1" x14ac:dyDescent="0.25">
      <c r="B29" s="45" t="s">
        <v>75</v>
      </c>
      <c r="C29" s="17"/>
      <c r="D29" s="17" t="s">
        <v>62</v>
      </c>
      <c r="E29" s="33">
        <v>15995</v>
      </c>
      <c r="F29" s="33">
        <v>16571</v>
      </c>
      <c r="G29" s="33">
        <v>6664</v>
      </c>
      <c r="H29" s="33">
        <v>9247</v>
      </c>
      <c r="I29" s="33">
        <v>11560</v>
      </c>
      <c r="J29" s="33">
        <v>5283.634</v>
      </c>
      <c r="K29" s="33">
        <v>7246.3320000000003</v>
      </c>
      <c r="L29" s="33">
        <v>12997.948</v>
      </c>
      <c r="M29" s="33">
        <v>13812.065000000001</v>
      </c>
    </row>
    <row r="30" spans="2:13" s="49" customFormat="1" ht="16.5" customHeight="1" x14ac:dyDescent="0.25">
      <c r="B30" s="74" t="s">
        <v>112</v>
      </c>
      <c r="C30" s="75"/>
      <c r="D30" s="75"/>
      <c r="E30" s="50">
        <v>66030</v>
      </c>
      <c r="F30" s="50">
        <v>69460</v>
      </c>
      <c r="G30" s="50">
        <v>53024</v>
      </c>
      <c r="H30" s="50">
        <v>82096</v>
      </c>
      <c r="I30" s="50">
        <v>73235</v>
      </c>
      <c r="J30" s="50">
        <v>72194.047999999995</v>
      </c>
      <c r="K30" s="50">
        <v>53549.14</v>
      </c>
      <c r="L30" s="50">
        <v>45006.142</v>
      </c>
      <c r="M30" s="50">
        <v>38555.400999999998</v>
      </c>
    </row>
    <row r="31" spans="2:13" s="20" customFormat="1" ht="16.5" customHeight="1" x14ac:dyDescent="0.25">
      <c r="B31" s="45" t="s">
        <v>76</v>
      </c>
      <c r="C31" s="17"/>
      <c r="D31" s="17" t="s">
        <v>31</v>
      </c>
      <c r="E31" s="33">
        <v>63490</v>
      </c>
      <c r="F31" s="33">
        <v>59816</v>
      </c>
      <c r="G31" s="33">
        <v>41884</v>
      </c>
      <c r="H31" s="33">
        <v>53339</v>
      </c>
      <c r="I31" s="33">
        <v>37629</v>
      </c>
      <c r="J31" s="33">
        <v>65978.899999999994</v>
      </c>
      <c r="K31" s="33">
        <v>50783.8</v>
      </c>
      <c r="L31" s="33">
        <v>36134.5</v>
      </c>
      <c r="M31" s="33">
        <v>33118.9</v>
      </c>
    </row>
    <row r="32" spans="2:13" s="20" customFormat="1" ht="16.5" customHeight="1" x14ac:dyDescent="0.25">
      <c r="B32" s="45" t="s">
        <v>77</v>
      </c>
      <c r="C32" s="17"/>
      <c r="D32" s="17" t="s">
        <v>60</v>
      </c>
      <c r="E32" s="33">
        <v>982</v>
      </c>
      <c r="F32" s="33">
        <v>3452</v>
      </c>
      <c r="G32" s="33">
        <v>3227</v>
      </c>
      <c r="H32" s="33">
        <v>0</v>
      </c>
      <c r="I32" s="33">
        <v>27571</v>
      </c>
      <c r="J32" s="33">
        <v>2914.6</v>
      </c>
      <c r="K32" s="33">
        <v>2220.3150000000001</v>
      </c>
      <c r="L32" s="33">
        <v>6541.3310000000001</v>
      </c>
      <c r="M32" s="33">
        <v>810.81</v>
      </c>
    </row>
    <row r="33" spans="2:13" s="20" customFormat="1" ht="22.5" customHeight="1" x14ac:dyDescent="0.25">
      <c r="B33" s="45" t="s">
        <v>78</v>
      </c>
      <c r="C33" s="17"/>
      <c r="D33" s="17" t="s">
        <v>36</v>
      </c>
      <c r="E33" s="33">
        <v>0</v>
      </c>
      <c r="F33" s="33">
        <v>48</v>
      </c>
      <c r="G33" s="33">
        <v>2765</v>
      </c>
      <c r="H33" s="33">
        <v>17212</v>
      </c>
      <c r="I33" s="33">
        <v>4007</v>
      </c>
      <c r="J33" s="33">
        <v>146.66399999999999</v>
      </c>
      <c r="K33" s="33">
        <v>0</v>
      </c>
      <c r="L33" s="33">
        <v>1492.538</v>
      </c>
      <c r="M33" s="33">
        <v>0</v>
      </c>
    </row>
    <row r="34" spans="2:13" s="49" customFormat="1" ht="16.5" customHeight="1" x14ac:dyDescent="0.25">
      <c r="B34" s="74" t="s">
        <v>103</v>
      </c>
      <c r="C34" s="75"/>
      <c r="D34" s="75"/>
      <c r="E34" s="50">
        <v>6373</v>
      </c>
      <c r="F34" s="50">
        <v>7476</v>
      </c>
      <c r="G34" s="50">
        <v>9668</v>
      </c>
      <c r="H34" s="50">
        <v>3471</v>
      </c>
      <c r="I34" s="50">
        <v>8543</v>
      </c>
      <c r="J34" s="50">
        <v>7659.1760000000004</v>
      </c>
      <c r="K34" s="50">
        <v>9929.1919999999991</v>
      </c>
      <c r="L34" s="50">
        <v>5212.4920000000002</v>
      </c>
      <c r="M34" s="50">
        <v>5281.9219999999996</v>
      </c>
    </row>
    <row r="35" spans="2:13" s="20" customFormat="1" ht="16.5" customHeight="1" x14ac:dyDescent="0.25">
      <c r="B35" s="45" t="s">
        <v>79</v>
      </c>
      <c r="C35" s="17"/>
      <c r="D35" s="17" t="s">
        <v>37</v>
      </c>
      <c r="E35" s="33">
        <v>5172</v>
      </c>
      <c r="F35" s="33">
        <v>7476</v>
      </c>
      <c r="G35" s="33">
        <v>9668</v>
      </c>
      <c r="H35" s="33">
        <v>3100</v>
      </c>
      <c r="I35" s="33">
        <v>8152</v>
      </c>
      <c r="J35" s="33">
        <v>4102.5529999999999</v>
      </c>
      <c r="K35" s="33">
        <v>4557.3940000000002</v>
      </c>
      <c r="L35" s="33">
        <v>3341.1320000000001</v>
      </c>
      <c r="M35" s="33">
        <v>3701.902</v>
      </c>
    </row>
    <row r="36" spans="2:13" s="20" customFormat="1" ht="22.5" customHeight="1" x14ac:dyDescent="0.25">
      <c r="B36" s="45" t="s">
        <v>80</v>
      </c>
      <c r="C36" s="17"/>
      <c r="D36" s="17" t="s">
        <v>42</v>
      </c>
      <c r="E36" s="33">
        <v>1201</v>
      </c>
      <c r="F36" s="33">
        <v>0</v>
      </c>
      <c r="G36" s="33">
        <v>0</v>
      </c>
      <c r="H36" s="33">
        <v>0</v>
      </c>
      <c r="I36" s="33">
        <v>0</v>
      </c>
      <c r="J36" s="33">
        <v>3556.623</v>
      </c>
      <c r="K36" s="33">
        <v>5371.7979999999998</v>
      </c>
      <c r="L36" s="33">
        <v>1846.44</v>
      </c>
      <c r="M36" s="33">
        <v>1580.02</v>
      </c>
    </row>
    <row r="37" spans="2:13" s="49" customFormat="1" ht="16.5" customHeight="1" x14ac:dyDescent="0.25">
      <c r="B37" s="74" t="s">
        <v>104</v>
      </c>
      <c r="C37" s="75"/>
      <c r="D37" s="75"/>
      <c r="E37" s="50">
        <v>19831</v>
      </c>
      <c r="F37" s="50">
        <v>20891</v>
      </c>
      <c r="G37" s="50">
        <v>11161</v>
      </c>
      <c r="H37" s="50">
        <v>19434</v>
      </c>
      <c r="I37" s="50">
        <v>19910</v>
      </c>
      <c r="J37" s="50">
        <v>16211.728999999999</v>
      </c>
      <c r="K37" s="50">
        <v>11015.602999999999</v>
      </c>
      <c r="L37" s="50">
        <v>13375.596</v>
      </c>
      <c r="M37" s="50">
        <v>11762.01</v>
      </c>
    </row>
    <row r="38" spans="2:13" s="20" customFormat="1" ht="22.5" customHeight="1" x14ac:dyDescent="0.25">
      <c r="B38" s="45" t="s">
        <v>81</v>
      </c>
      <c r="C38" s="17"/>
      <c r="D38" s="17" t="s">
        <v>96</v>
      </c>
      <c r="E38" s="33">
        <v>12893</v>
      </c>
      <c r="F38" s="33">
        <v>16200</v>
      </c>
      <c r="G38" s="33">
        <v>7493</v>
      </c>
      <c r="H38" s="33">
        <v>15132</v>
      </c>
      <c r="I38" s="33">
        <v>16929</v>
      </c>
      <c r="J38" s="33">
        <v>9963.8889999999992</v>
      </c>
      <c r="K38" s="33">
        <v>8505.4069999999992</v>
      </c>
      <c r="L38" s="33">
        <v>10387.130999999999</v>
      </c>
      <c r="M38" s="33">
        <v>9449.1810000000005</v>
      </c>
    </row>
    <row r="39" spans="2:13" s="49" customFormat="1" ht="16.5" customHeight="1" x14ac:dyDescent="0.25">
      <c r="B39" s="74" t="s">
        <v>108</v>
      </c>
      <c r="C39" s="75"/>
      <c r="D39" s="75"/>
      <c r="E39" s="50">
        <v>16687</v>
      </c>
      <c r="F39" s="50">
        <v>17829</v>
      </c>
      <c r="G39" s="50">
        <v>17022</v>
      </c>
      <c r="H39" s="50">
        <v>22977</v>
      </c>
      <c r="I39" s="50">
        <v>18703</v>
      </c>
      <c r="J39" s="50">
        <v>20082.913</v>
      </c>
      <c r="K39" s="50">
        <v>20947.784</v>
      </c>
      <c r="L39" s="50">
        <v>27124.565999999999</v>
      </c>
      <c r="M39" s="50">
        <v>17148.357</v>
      </c>
    </row>
    <row r="40" spans="2:13" s="20" customFormat="1" ht="16.5" customHeight="1" x14ac:dyDescent="0.25">
      <c r="B40" s="45" t="s">
        <v>82</v>
      </c>
      <c r="C40" s="17"/>
      <c r="D40" s="17" t="s">
        <v>45</v>
      </c>
      <c r="E40" s="33">
        <v>1712</v>
      </c>
      <c r="F40" s="33">
        <v>1371</v>
      </c>
      <c r="G40" s="33">
        <v>743</v>
      </c>
      <c r="H40" s="33">
        <v>1193</v>
      </c>
      <c r="I40" s="33">
        <v>928</v>
      </c>
      <c r="J40" s="33">
        <v>1300.623</v>
      </c>
      <c r="K40" s="33">
        <v>2706.855</v>
      </c>
      <c r="L40" s="33">
        <v>1918.2560000000001</v>
      </c>
      <c r="M40" s="33">
        <v>709.61300000000006</v>
      </c>
    </row>
    <row r="41" spans="2:13" s="20" customFormat="1" ht="16.5" customHeight="1" x14ac:dyDescent="0.25">
      <c r="B41" s="45" t="s">
        <v>83</v>
      </c>
      <c r="C41" s="17"/>
      <c r="D41" s="17" t="s">
        <v>46</v>
      </c>
      <c r="E41" s="33">
        <v>1735</v>
      </c>
      <c r="F41" s="33">
        <v>1717</v>
      </c>
      <c r="G41" s="33">
        <v>2356</v>
      </c>
      <c r="H41" s="33">
        <v>3245</v>
      </c>
      <c r="I41" s="33">
        <v>2441</v>
      </c>
      <c r="J41" s="33">
        <v>2466.5239999999999</v>
      </c>
      <c r="K41" s="33">
        <v>2390.2449999999999</v>
      </c>
      <c r="L41" s="33">
        <v>3894.7260000000001</v>
      </c>
      <c r="M41" s="33">
        <v>1081.9960000000001</v>
      </c>
    </row>
    <row r="42" spans="2:13" s="34" customFormat="1" ht="22.5" customHeight="1" x14ac:dyDescent="0.25">
      <c r="B42" s="45" t="s">
        <v>84</v>
      </c>
      <c r="C42" s="17"/>
      <c r="D42" s="17" t="s">
        <v>34</v>
      </c>
      <c r="E42" s="33">
        <v>8767</v>
      </c>
      <c r="F42" s="33">
        <v>8701</v>
      </c>
      <c r="G42" s="33">
        <v>9219</v>
      </c>
      <c r="H42" s="33">
        <v>11916</v>
      </c>
      <c r="I42" s="33">
        <v>10483</v>
      </c>
      <c r="J42" s="33">
        <v>10939.28</v>
      </c>
      <c r="K42" s="33">
        <v>11421.402</v>
      </c>
      <c r="L42" s="33">
        <v>13353.049000000001</v>
      </c>
      <c r="M42" s="33">
        <v>8192.2450000000008</v>
      </c>
    </row>
    <row r="43" spans="2:13" s="56" customFormat="1" ht="22.5" customHeight="1" x14ac:dyDescent="0.25">
      <c r="B43" s="76" t="s">
        <v>127</v>
      </c>
      <c r="C43" s="76"/>
      <c r="D43" s="76"/>
      <c r="E43" s="55">
        <f>SUM(E10,E14,E19,E21,E24,E26,E30,E34,E37,E39)-SUM(E11:E13,E15:E18,E20,E22:E23,E25,E27:E29,E31:E33,E35:E36,E38,E40:E42)</f>
        <v>31417</v>
      </c>
      <c r="F43" s="55">
        <f t="shared" ref="F43:K43" si="4">SUM(F10,F14,F19,F21,F24,F26,F30,F34,F37,F39)-SUM(F11:F13,F15:F18,F20,F22:F23,F25,F27:F29,F31:F33,F35:F36,F38,F40:F42)</f>
        <v>31894</v>
      </c>
      <c r="G43" s="55">
        <f t="shared" si="4"/>
        <v>24836</v>
      </c>
      <c r="H43" s="55">
        <f t="shared" si="4"/>
        <v>36469</v>
      </c>
      <c r="I43" s="55">
        <f t="shared" si="4"/>
        <v>34312</v>
      </c>
      <c r="J43" s="55">
        <f t="shared" si="4"/>
        <v>32473.644999999902</v>
      </c>
      <c r="K43" s="55">
        <f t="shared" si="4"/>
        <v>20457.029000000039</v>
      </c>
      <c r="L43" s="55">
        <f>IF(ISNUMBER(L9),SUM(L10,L14,L19,L21,L24,L26,L30,L34,L37,L39)-SUM(L11:L13,L15:L18,L20,L22:L23,L25,L27:L29,L31:L33,L35:L36,L38,L40:L42),"…")</f>
        <v>24095.199000000022</v>
      </c>
      <c r="M43" s="55">
        <f>IF(ISNUMBER(M9),SUM(M10,M14,M19,M21,M24,M26,M30,M34,M37,M39)-SUM(M11:M13,M15:M18,M20,M22:M23,M25,M27:M29,M31:M33,M35:M36,M38,M40:M42),"…")</f>
        <v>38231.341000000131</v>
      </c>
    </row>
    <row r="44" spans="2:13" s="10" customFormat="1" ht="22.5" customHeight="1" x14ac:dyDescent="0.25">
      <c r="B44" s="13" t="s">
        <v>98</v>
      </c>
      <c r="C44" s="13"/>
      <c r="E44" s="39">
        <v>121397</v>
      </c>
      <c r="F44" s="39">
        <v>125116</v>
      </c>
      <c r="G44" s="39">
        <v>78530</v>
      </c>
      <c r="H44" s="39">
        <v>107653</v>
      </c>
      <c r="I44" s="39">
        <v>86350</v>
      </c>
      <c r="J44" s="39">
        <v>75905.510000000009</v>
      </c>
      <c r="K44" s="39">
        <v>82546.62999999999</v>
      </c>
      <c r="L44" s="39">
        <v>82174.619999999966</v>
      </c>
      <c r="M44" s="39">
        <v>78286.718000000023</v>
      </c>
    </row>
    <row r="45" spans="2:13" s="49" customFormat="1" ht="16.5" customHeight="1" x14ac:dyDescent="0.25">
      <c r="B45" s="74" t="s">
        <v>99</v>
      </c>
      <c r="C45" s="75"/>
      <c r="D45" s="75"/>
      <c r="E45" s="50">
        <v>4210</v>
      </c>
      <c r="F45" s="50">
        <v>6163</v>
      </c>
      <c r="G45" s="50">
        <v>3514</v>
      </c>
      <c r="H45" s="50">
        <v>6905</v>
      </c>
      <c r="I45" s="50">
        <v>6117</v>
      </c>
      <c r="J45" s="50">
        <v>2278.1680000000001</v>
      </c>
      <c r="K45" s="50">
        <v>4784.8419999999996</v>
      </c>
      <c r="L45" s="50">
        <v>8514.2540000000008</v>
      </c>
      <c r="M45" s="50">
        <v>3526.45</v>
      </c>
    </row>
    <row r="46" spans="2:13" s="20" customFormat="1" ht="22.5" customHeight="1" x14ac:dyDescent="0.25">
      <c r="B46" s="45" t="s">
        <v>85</v>
      </c>
      <c r="C46" s="17"/>
      <c r="D46" s="17" t="s">
        <v>51</v>
      </c>
      <c r="E46" s="33">
        <v>3717</v>
      </c>
      <c r="F46" s="33">
        <v>5829</v>
      </c>
      <c r="G46" s="33">
        <v>2567</v>
      </c>
      <c r="H46" s="33">
        <v>6772</v>
      </c>
      <c r="I46" s="33">
        <v>3271</v>
      </c>
      <c r="J46" s="33">
        <v>2161.5770000000002</v>
      </c>
      <c r="K46" s="33">
        <v>4718.6819999999998</v>
      </c>
      <c r="L46" s="33">
        <v>8514.2540000000008</v>
      </c>
      <c r="M46" s="33">
        <v>3479.83</v>
      </c>
    </row>
    <row r="47" spans="2:13" s="49" customFormat="1" ht="16.5" customHeight="1" x14ac:dyDescent="0.25">
      <c r="B47" s="74" t="s">
        <v>100</v>
      </c>
      <c r="C47" s="75"/>
      <c r="D47" s="75"/>
      <c r="E47" s="50">
        <v>6398</v>
      </c>
      <c r="F47" s="50">
        <v>9976</v>
      </c>
      <c r="G47" s="50">
        <v>4979</v>
      </c>
      <c r="H47" s="50">
        <v>6759</v>
      </c>
      <c r="I47" s="50">
        <v>5160</v>
      </c>
      <c r="J47" s="50">
        <v>7347.9889999999996</v>
      </c>
      <c r="K47" s="50">
        <v>7549.9719999999998</v>
      </c>
      <c r="L47" s="50">
        <v>9098.7970000000005</v>
      </c>
      <c r="M47" s="50">
        <v>7555.1289999999999</v>
      </c>
    </row>
    <row r="48" spans="2:13" s="20" customFormat="1" ht="16.5" customHeight="1" x14ac:dyDescent="0.25">
      <c r="B48" s="44" t="s">
        <v>67</v>
      </c>
      <c r="C48" s="17"/>
      <c r="D48" s="17" t="s">
        <v>47</v>
      </c>
      <c r="E48" s="33">
        <v>847</v>
      </c>
      <c r="F48" s="33">
        <v>728</v>
      </c>
      <c r="G48" s="33">
        <v>737</v>
      </c>
      <c r="H48" s="33">
        <v>1589</v>
      </c>
      <c r="I48" s="33">
        <v>726</v>
      </c>
      <c r="J48" s="33">
        <v>2018.212</v>
      </c>
      <c r="K48" s="33">
        <v>1972.124</v>
      </c>
      <c r="L48" s="33">
        <v>2675.712</v>
      </c>
      <c r="M48" s="33">
        <v>1492.634</v>
      </c>
    </row>
    <row r="49" spans="2:13" s="20" customFormat="1" ht="16.5" customHeight="1" x14ac:dyDescent="0.25">
      <c r="B49" s="44" t="s">
        <v>86</v>
      </c>
      <c r="C49" s="17"/>
      <c r="D49" s="17" t="s">
        <v>56</v>
      </c>
      <c r="E49" s="33">
        <v>876</v>
      </c>
      <c r="F49" s="33">
        <v>894</v>
      </c>
      <c r="G49" s="33">
        <v>1046</v>
      </c>
      <c r="H49" s="33">
        <v>727</v>
      </c>
      <c r="I49" s="33">
        <v>786</v>
      </c>
      <c r="J49" s="33">
        <v>806.12</v>
      </c>
      <c r="K49" s="33">
        <v>809.41300000000001</v>
      </c>
      <c r="L49" s="33">
        <v>827.29499999999996</v>
      </c>
      <c r="M49" s="33">
        <v>1470.7280000000001</v>
      </c>
    </row>
    <row r="50" spans="2:13" s="20" customFormat="1" ht="16.5" customHeight="1" x14ac:dyDescent="0.25">
      <c r="B50" s="44" t="s">
        <v>87</v>
      </c>
      <c r="C50" s="17"/>
      <c r="D50" s="17" t="s">
        <v>54</v>
      </c>
      <c r="E50" s="33">
        <v>1224</v>
      </c>
      <c r="F50" s="33">
        <v>781</v>
      </c>
      <c r="G50" s="33">
        <v>685</v>
      </c>
      <c r="H50" s="33">
        <v>833</v>
      </c>
      <c r="I50" s="33">
        <v>723</v>
      </c>
      <c r="J50" s="33">
        <v>513.57600000000002</v>
      </c>
      <c r="K50" s="33">
        <v>1435.1590000000001</v>
      </c>
      <c r="L50" s="33">
        <v>1213.076</v>
      </c>
      <c r="M50" s="33">
        <v>311.49700000000001</v>
      </c>
    </row>
    <row r="51" spans="2:13" s="20" customFormat="1" ht="22.5" customHeight="1" x14ac:dyDescent="0.25">
      <c r="B51" s="44" t="s">
        <v>88</v>
      </c>
      <c r="C51" s="17"/>
      <c r="D51" s="17" t="s">
        <v>52</v>
      </c>
      <c r="E51" s="33">
        <v>2073</v>
      </c>
      <c r="F51" s="33">
        <v>3133</v>
      </c>
      <c r="G51" s="33">
        <v>1253</v>
      </c>
      <c r="H51" s="33">
        <v>2302</v>
      </c>
      <c r="I51" s="33">
        <v>2050</v>
      </c>
      <c r="J51" s="33">
        <v>2200.1460000000002</v>
      </c>
      <c r="K51" s="33">
        <v>1263.653</v>
      </c>
      <c r="L51" s="33">
        <v>1270.6099999999999</v>
      </c>
      <c r="M51" s="33">
        <v>1560.4380000000001</v>
      </c>
    </row>
    <row r="52" spans="2:13" s="49" customFormat="1" ht="22.5" customHeight="1" x14ac:dyDescent="0.25">
      <c r="B52" s="74" t="s">
        <v>111</v>
      </c>
      <c r="C52" s="75"/>
      <c r="D52" s="75"/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</row>
    <row r="53" spans="2:13" s="49" customFormat="1" ht="16.5" customHeight="1" x14ac:dyDescent="0.25">
      <c r="B53" s="74" t="s">
        <v>101</v>
      </c>
      <c r="C53" s="75"/>
      <c r="D53" s="75"/>
      <c r="E53" s="50">
        <v>34810</v>
      </c>
      <c r="F53" s="50">
        <v>27955</v>
      </c>
      <c r="G53" s="50">
        <v>10875</v>
      </c>
      <c r="H53" s="50">
        <v>6653</v>
      </c>
      <c r="I53" s="50">
        <v>3253</v>
      </c>
      <c r="J53" s="50">
        <v>2129.4470000000001</v>
      </c>
      <c r="K53" s="50">
        <v>2344.3000000000002</v>
      </c>
      <c r="L53" s="50">
        <v>2381.9</v>
      </c>
      <c r="M53" s="50">
        <v>5203.4470000000001</v>
      </c>
    </row>
    <row r="54" spans="2:13" s="20" customFormat="1" ht="22.5" customHeight="1" x14ac:dyDescent="0.25">
      <c r="B54" s="45" t="s">
        <v>70</v>
      </c>
      <c r="C54" s="17"/>
      <c r="D54" s="17" t="s">
        <v>32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2296.721</v>
      </c>
      <c r="L54" s="33">
        <v>2296.6990000000001</v>
      </c>
      <c r="M54" s="33">
        <v>3539.5880000000002</v>
      </c>
    </row>
    <row r="55" spans="2:13" s="49" customFormat="1" ht="16.5" customHeight="1" x14ac:dyDescent="0.25">
      <c r="B55" s="74" t="s">
        <v>107</v>
      </c>
      <c r="C55" s="75"/>
      <c r="D55" s="75"/>
      <c r="E55" s="50">
        <v>4943</v>
      </c>
      <c r="F55" s="50">
        <v>9509</v>
      </c>
      <c r="G55" s="50">
        <v>5931</v>
      </c>
      <c r="H55" s="50">
        <v>7988</v>
      </c>
      <c r="I55" s="50">
        <v>9537</v>
      </c>
      <c r="J55" s="50">
        <v>6136.4549999999999</v>
      </c>
      <c r="K55" s="50">
        <v>2351.1</v>
      </c>
      <c r="L55" s="50">
        <v>11170.967000000001</v>
      </c>
      <c r="M55" s="50">
        <v>9683.89</v>
      </c>
    </row>
    <row r="56" spans="2:13" s="20" customFormat="1" ht="16.5" customHeight="1" x14ac:dyDescent="0.25">
      <c r="B56" s="44" t="s">
        <v>72</v>
      </c>
      <c r="C56" s="17"/>
      <c r="D56" s="17" t="s">
        <v>39</v>
      </c>
      <c r="E56" s="33">
        <v>4871</v>
      </c>
      <c r="F56" s="33">
        <v>6219</v>
      </c>
      <c r="G56" s="33">
        <v>3563</v>
      </c>
      <c r="H56" s="33">
        <v>5583</v>
      </c>
      <c r="I56" s="33">
        <v>9537</v>
      </c>
      <c r="J56" s="33">
        <v>6136.4549999999999</v>
      </c>
      <c r="K56" s="33">
        <v>0</v>
      </c>
      <c r="L56" s="33">
        <v>9259.2939999999999</v>
      </c>
      <c r="M56" s="33">
        <v>8048.1509999999998</v>
      </c>
    </row>
    <row r="57" spans="2:13" s="20" customFormat="1" ht="22.5" customHeight="1" x14ac:dyDescent="0.25">
      <c r="B57" s="45" t="s">
        <v>89</v>
      </c>
      <c r="C57" s="17"/>
      <c r="D57" s="17" t="s">
        <v>61</v>
      </c>
      <c r="E57" s="33">
        <v>0</v>
      </c>
      <c r="F57" s="33">
        <v>3240</v>
      </c>
      <c r="G57" s="33">
        <v>2196</v>
      </c>
      <c r="H57" s="33">
        <v>2405</v>
      </c>
      <c r="I57" s="33">
        <v>0</v>
      </c>
      <c r="J57" s="33">
        <v>0</v>
      </c>
      <c r="K57" s="33">
        <v>2351.1</v>
      </c>
      <c r="L57" s="33">
        <v>1911.673</v>
      </c>
      <c r="M57" s="33">
        <v>0</v>
      </c>
    </row>
    <row r="58" spans="2:13" s="49" customFormat="1" ht="16.5" customHeight="1" x14ac:dyDescent="0.25">
      <c r="B58" s="74" t="s">
        <v>129</v>
      </c>
      <c r="C58" s="75"/>
      <c r="D58" s="75"/>
      <c r="E58" s="50">
        <v>3169</v>
      </c>
      <c r="F58" s="50">
        <v>2368</v>
      </c>
      <c r="G58" s="50">
        <v>2266</v>
      </c>
      <c r="H58" s="50">
        <v>5529</v>
      </c>
      <c r="I58" s="50">
        <v>742</v>
      </c>
      <c r="J58" s="50">
        <v>4079.4180000000001</v>
      </c>
      <c r="K58" s="50">
        <v>14139.24</v>
      </c>
      <c r="L58" s="50">
        <v>654.83199999999999</v>
      </c>
      <c r="M58" s="50">
        <v>431.93200000000002</v>
      </c>
    </row>
    <row r="59" spans="2:13" s="20" customFormat="1" ht="22.5" customHeight="1" x14ac:dyDescent="0.25">
      <c r="B59" s="45" t="s">
        <v>75</v>
      </c>
      <c r="C59" s="17"/>
      <c r="D59" s="17" t="s">
        <v>62</v>
      </c>
      <c r="E59" s="33">
        <v>0</v>
      </c>
      <c r="F59" s="33">
        <v>635</v>
      </c>
      <c r="G59" s="33">
        <v>6</v>
      </c>
      <c r="H59" s="33">
        <v>1156</v>
      </c>
      <c r="I59" s="33">
        <v>0</v>
      </c>
      <c r="J59" s="33">
        <v>15.113</v>
      </c>
      <c r="K59" s="33">
        <v>10201.477000000001</v>
      </c>
      <c r="L59" s="33">
        <v>20.52</v>
      </c>
      <c r="M59" s="33">
        <v>97.228999999999999</v>
      </c>
    </row>
    <row r="60" spans="2:13" s="49" customFormat="1" ht="16.5" customHeight="1" x14ac:dyDescent="0.25">
      <c r="B60" s="74" t="s">
        <v>102</v>
      </c>
      <c r="C60" s="75"/>
      <c r="D60" s="75"/>
      <c r="E60" s="50">
        <v>29351</v>
      </c>
      <c r="F60" s="50">
        <v>27018</v>
      </c>
      <c r="G60" s="50">
        <v>17606</v>
      </c>
      <c r="H60" s="50">
        <v>38633</v>
      </c>
      <c r="I60" s="50">
        <v>33301</v>
      </c>
      <c r="J60" s="50">
        <v>28344.671999999999</v>
      </c>
      <c r="K60" s="50">
        <v>22439.932000000001</v>
      </c>
      <c r="L60" s="50">
        <v>16017.804</v>
      </c>
      <c r="M60" s="50">
        <v>33600.303999999996</v>
      </c>
    </row>
    <row r="61" spans="2:13" s="20" customFormat="1" ht="16.5" customHeight="1" x14ac:dyDescent="0.25">
      <c r="B61" s="44" t="s">
        <v>78</v>
      </c>
      <c r="C61" s="17"/>
      <c r="D61" s="17" t="s">
        <v>36</v>
      </c>
      <c r="E61" s="33">
        <v>15270</v>
      </c>
      <c r="F61" s="33">
        <v>26921</v>
      </c>
      <c r="G61" s="33">
        <v>14296</v>
      </c>
      <c r="H61" s="33">
        <v>6408</v>
      </c>
      <c r="I61" s="33">
        <v>33257</v>
      </c>
      <c r="J61" s="33">
        <v>28262.267</v>
      </c>
      <c r="K61" s="33">
        <v>20393.962</v>
      </c>
      <c r="L61" s="33">
        <v>15982.023999999999</v>
      </c>
      <c r="M61" s="33">
        <v>31077.297999999999</v>
      </c>
    </row>
    <row r="62" spans="2:13" s="20" customFormat="1" ht="22.5" customHeight="1" x14ac:dyDescent="0.25">
      <c r="B62" s="45" t="s">
        <v>90</v>
      </c>
      <c r="C62" s="17"/>
      <c r="D62" s="17" t="s">
        <v>53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1986.556</v>
      </c>
      <c r="L62" s="33">
        <v>0</v>
      </c>
      <c r="M62" s="33">
        <v>2523.0059999999999</v>
      </c>
    </row>
    <row r="63" spans="2:13" s="49" customFormat="1" ht="23.25" customHeight="1" x14ac:dyDescent="0.25">
      <c r="B63" s="74" t="s">
        <v>103</v>
      </c>
      <c r="C63" s="75"/>
      <c r="D63" s="75"/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</row>
    <row r="64" spans="2:13" s="49" customFormat="1" ht="16.5" customHeight="1" x14ac:dyDescent="0.25">
      <c r="B64" s="74" t="s">
        <v>104</v>
      </c>
      <c r="C64" s="75"/>
      <c r="D64" s="75"/>
      <c r="E64" s="50">
        <v>12027</v>
      </c>
      <c r="F64" s="50">
        <v>11801</v>
      </c>
      <c r="G64" s="50">
        <v>12819</v>
      </c>
      <c r="H64" s="50">
        <v>12358</v>
      </c>
      <c r="I64" s="50">
        <v>9870</v>
      </c>
      <c r="J64" s="50">
        <v>7528.6930000000002</v>
      </c>
      <c r="K64" s="50">
        <v>5778.4809999999998</v>
      </c>
      <c r="L64" s="50">
        <v>4162.4610000000002</v>
      </c>
      <c r="M64" s="50">
        <v>3140.857</v>
      </c>
    </row>
    <row r="65" spans="2:13" s="20" customFormat="1" ht="16.5" customHeight="1" x14ac:dyDescent="0.25">
      <c r="B65" s="44" t="s">
        <v>81</v>
      </c>
      <c r="C65" s="17"/>
      <c r="D65" s="17" t="s">
        <v>96</v>
      </c>
      <c r="E65" s="33">
        <v>1403</v>
      </c>
      <c r="F65" s="33">
        <v>5479</v>
      </c>
      <c r="G65" s="33">
        <v>1079</v>
      </c>
      <c r="H65" s="33">
        <v>1772</v>
      </c>
      <c r="I65" s="33">
        <v>1290</v>
      </c>
      <c r="J65" s="33">
        <v>1809.1669999999999</v>
      </c>
      <c r="K65" s="33">
        <v>1173.0239999999999</v>
      </c>
      <c r="L65" s="33">
        <v>1009.736</v>
      </c>
      <c r="M65" s="33">
        <v>967.28</v>
      </c>
    </row>
    <row r="66" spans="2:13" s="20" customFormat="1" ht="22.5" customHeight="1" x14ac:dyDescent="0.25">
      <c r="B66" s="45" t="s">
        <v>91</v>
      </c>
      <c r="C66" s="17"/>
      <c r="D66" s="17" t="s">
        <v>57</v>
      </c>
      <c r="E66" s="33">
        <v>1324</v>
      </c>
      <c r="F66" s="33">
        <v>2005</v>
      </c>
      <c r="G66" s="33">
        <v>1943</v>
      </c>
      <c r="H66" s="33">
        <v>2210</v>
      </c>
      <c r="I66" s="33">
        <v>1676</v>
      </c>
      <c r="J66" s="33">
        <v>1788.73</v>
      </c>
      <c r="K66" s="33">
        <v>2052.009</v>
      </c>
      <c r="L66" s="33">
        <v>976.81200000000001</v>
      </c>
      <c r="M66" s="33">
        <v>714.553</v>
      </c>
    </row>
    <row r="67" spans="2:13" s="49" customFormat="1" ht="16.5" customHeight="1" x14ac:dyDescent="0.25">
      <c r="B67" s="74" t="s">
        <v>108</v>
      </c>
      <c r="C67" s="75"/>
      <c r="D67" s="75"/>
      <c r="E67" s="50">
        <v>26489</v>
      </c>
      <c r="F67" s="50">
        <v>30326</v>
      </c>
      <c r="G67" s="50">
        <v>20540</v>
      </c>
      <c r="H67" s="50">
        <v>22828</v>
      </c>
      <c r="I67" s="50">
        <v>18370</v>
      </c>
      <c r="J67" s="50">
        <v>18060.668000000001</v>
      </c>
      <c r="K67" s="50">
        <v>23158.762999999999</v>
      </c>
      <c r="L67" s="50">
        <v>30173.605</v>
      </c>
      <c r="M67" s="50">
        <v>15144.709000000001</v>
      </c>
    </row>
    <row r="68" spans="2:13" s="20" customFormat="1" ht="16.5" customHeight="1" x14ac:dyDescent="0.25">
      <c r="B68" s="44" t="s">
        <v>92</v>
      </c>
      <c r="C68" s="17"/>
      <c r="D68" s="17" t="s">
        <v>55</v>
      </c>
      <c r="E68" s="33">
        <v>966</v>
      </c>
      <c r="F68" s="33">
        <v>745</v>
      </c>
      <c r="G68" s="33">
        <v>855</v>
      </c>
      <c r="H68" s="33">
        <v>837</v>
      </c>
      <c r="I68" s="33">
        <v>762</v>
      </c>
      <c r="J68" s="33">
        <v>405.73200000000003</v>
      </c>
      <c r="K68" s="33">
        <v>1469.316</v>
      </c>
      <c r="L68" s="33">
        <v>953.03399999999999</v>
      </c>
      <c r="M68" s="33">
        <v>843.71100000000001</v>
      </c>
    </row>
    <row r="69" spans="2:13" s="20" customFormat="1" ht="16.5" customHeight="1" x14ac:dyDescent="0.25">
      <c r="B69" s="44" t="s">
        <v>93</v>
      </c>
      <c r="C69" s="17"/>
      <c r="D69" s="17" t="s">
        <v>50</v>
      </c>
      <c r="E69" s="33">
        <v>4908</v>
      </c>
      <c r="F69" s="33">
        <v>3397</v>
      </c>
      <c r="G69" s="33">
        <v>3376</v>
      </c>
      <c r="H69" s="33">
        <v>3313</v>
      </c>
      <c r="I69" s="33">
        <v>2969</v>
      </c>
      <c r="J69" s="33">
        <v>3454.6129999999998</v>
      </c>
      <c r="K69" s="33">
        <v>2472.299</v>
      </c>
      <c r="L69" s="33">
        <v>4747.933</v>
      </c>
      <c r="M69" s="33">
        <v>3060.6990000000001</v>
      </c>
    </row>
    <row r="70" spans="2:13" s="20" customFormat="1" ht="16.5" customHeight="1" x14ac:dyDescent="0.25">
      <c r="B70" s="44" t="s">
        <v>94</v>
      </c>
      <c r="C70" s="17"/>
      <c r="D70" s="17" t="s">
        <v>49</v>
      </c>
      <c r="E70" s="33">
        <v>5111</v>
      </c>
      <c r="F70" s="33">
        <v>7259</v>
      </c>
      <c r="G70" s="33">
        <v>3117</v>
      </c>
      <c r="H70" s="33">
        <v>2915</v>
      </c>
      <c r="I70" s="33">
        <v>1848</v>
      </c>
      <c r="J70" s="33">
        <v>2133.1</v>
      </c>
      <c r="K70" s="33">
        <v>3228.0079999999998</v>
      </c>
      <c r="L70" s="33">
        <v>2404.605</v>
      </c>
      <c r="M70" s="33">
        <v>341.88299999999998</v>
      </c>
    </row>
    <row r="71" spans="2:13" s="20" customFormat="1" ht="16.5" customHeight="1" x14ac:dyDescent="0.25">
      <c r="B71" s="44" t="s">
        <v>83</v>
      </c>
      <c r="C71" s="17"/>
      <c r="D71" s="17" t="s">
        <v>46</v>
      </c>
      <c r="E71" s="33">
        <v>1834</v>
      </c>
      <c r="F71" s="33">
        <v>838</v>
      </c>
      <c r="G71" s="33">
        <v>874</v>
      </c>
      <c r="H71" s="33">
        <v>1418</v>
      </c>
      <c r="I71" s="33">
        <v>964</v>
      </c>
      <c r="J71" s="33">
        <v>852.46799999999996</v>
      </c>
      <c r="K71" s="33">
        <v>1205.915</v>
      </c>
      <c r="L71" s="33">
        <v>1067.896</v>
      </c>
      <c r="M71" s="33">
        <v>567.19299999999998</v>
      </c>
    </row>
    <row r="72" spans="2:13" s="20" customFormat="1" ht="16.5" customHeight="1" x14ac:dyDescent="0.25">
      <c r="B72" s="44" t="s">
        <v>84</v>
      </c>
      <c r="C72" s="17"/>
      <c r="D72" s="17" t="s">
        <v>34</v>
      </c>
      <c r="E72" s="33">
        <v>10147</v>
      </c>
      <c r="F72" s="33">
        <v>11629</v>
      </c>
      <c r="G72" s="33">
        <v>8926</v>
      </c>
      <c r="H72" s="33">
        <v>10065</v>
      </c>
      <c r="I72" s="33">
        <v>8794</v>
      </c>
      <c r="J72" s="33">
        <v>8730.5409999999993</v>
      </c>
      <c r="K72" s="33">
        <v>10761.130999999999</v>
      </c>
      <c r="L72" s="33">
        <v>11253.784</v>
      </c>
      <c r="M72" s="33">
        <v>7366.0169999999998</v>
      </c>
    </row>
    <row r="73" spans="2:13" s="34" customFormat="1" ht="22.5" customHeight="1" x14ac:dyDescent="0.25">
      <c r="B73" s="44" t="s">
        <v>95</v>
      </c>
      <c r="C73" s="17"/>
      <c r="D73" s="17" t="s">
        <v>59</v>
      </c>
      <c r="E73" s="33">
        <v>521</v>
      </c>
      <c r="F73" s="33">
        <v>949</v>
      </c>
      <c r="G73" s="33">
        <v>689</v>
      </c>
      <c r="H73" s="33">
        <v>1382</v>
      </c>
      <c r="I73" s="33">
        <v>767</v>
      </c>
      <c r="J73" s="33">
        <v>425.5</v>
      </c>
      <c r="K73" s="33">
        <v>1072.153</v>
      </c>
      <c r="L73" s="33">
        <v>1242.7180000000001</v>
      </c>
      <c r="M73" s="33">
        <v>305.26400000000001</v>
      </c>
    </row>
    <row r="74" spans="2:13" s="56" customFormat="1" ht="22.5" customHeight="1" x14ac:dyDescent="0.25">
      <c r="B74" s="76" t="s">
        <v>127</v>
      </c>
      <c r="C74" s="76"/>
      <c r="D74" s="76"/>
      <c r="E74" s="55">
        <f t="shared" ref="E74:M74" si="5">SUM(E45,E47,E52,E53,E55,E58,E60,E63,E64,E67)-SUM(E46,E48:E51,E54,E56:E57,E59,E61:E62,E65:E66,E68:E73)</f>
        <v>66305</v>
      </c>
      <c r="F74" s="55">
        <f t="shared" si="5"/>
        <v>44435</v>
      </c>
      <c r="G74" s="55">
        <f t="shared" si="5"/>
        <v>31322</v>
      </c>
      <c r="H74" s="55">
        <f t="shared" si="5"/>
        <v>55966</v>
      </c>
      <c r="I74" s="55">
        <f t="shared" si="5"/>
        <v>16930</v>
      </c>
      <c r="J74" s="55">
        <f t="shared" si="5"/>
        <v>14192.193000000007</v>
      </c>
      <c r="K74" s="55">
        <f t="shared" si="5"/>
        <v>11683.928000000014</v>
      </c>
      <c r="L74" s="55">
        <f t="shared" ref="L74" si="6">SUM(L45,L47,L52,L53,L55,L58,L60,L63,L64,L67)-SUM(L46,L48:L51,L54,L56:L57,L59,L61:L62,L65:L66,L68:L73)</f>
        <v>14546.945000000022</v>
      </c>
      <c r="M74" s="55">
        <f t="shared" si="5"/>
        <v>10519.718999999997</v>
      </c>
    </row>
    <row r="75" spans="2:13" s="6" customFormat="1" ht="22.5" customHeight="1" x14ac:dyDescent="0.25">
      <c r="B75" s="77" t="s">
        <v>27</v>
      </c>
      <c r="C75" s="77"/>
      <c r="D75" s="78"/>
      <c r="E75" s="35">
        <f t="shared" ref="E75:K75" si="7">SUM(E9,E44)</f>
        <v>577386</v>
      </c>
      <c r="F75" s="35">
        <f t="shared" si="7"/>
        <v>585829</v>
      </c>
      <c r="G75" s="35">
        <f t="shared" si="7"/>
        <v>412167</v>
      </c>
      <c r="H75" s="35">
        <f t="shared" si="7"/>
        <v>536859</v>
      </c>
      <c r="I75" s="35">
        <f t="shared" si="7"/>
        <v>475641</v>
      </c>
      <c r="J75" s="35">
        <f t="shared" si="7"/>
        <v>421630.91099999991</v>
      </c>
      <c r="K75" s="35">
        <f t="shared" si="7"/>
        <v>455888.52400000003</v>
      </c>
      <c r="L75" s="35">
        <f>IF(L9="…","…",SUM(L9,L44))</f>
        <v>388618.70399999991</v>
      </c>
      <c r="M75" s="35">
        <f>IF(M9="…","…",SUM(M9,M44))</f>
        <v>477922.90599999996</v>
      </c>
    </row>
    <row r="76" spans="2:13" s="36" customFormat="1" ht="6.75" customHeight="1" x14ac:dyDescent="0.25"/>
    <row r="77" spans="2:13" s="36" customFormat="1" ht="23.25" customHeight="1" x14ac:dyDescent="0.25">
      <c r="B77" s="79" t="s">
        <v>128</v>
      </c>
      <c r="C77" s="80"/>
      <c r="D77" s="81"/>
      <c r="E77" s="81"/>
      <c r="F77" s="81"/>
      <c r="G77" s="81"/>
      <c r="H77" s="81"/>
      <c r="I77" s="81"/>
      <c r="J77" s="81"/>
      <c r="K77" s="81"/>
      <c r="L77" s="81"/>
      <c r="M77" s="82"/>
    </row>
    <row r="78" spans="2:13" s="31" customFormat="1" ht="6.75" customHeight="1" thickBot="1" x14ac:dyDescent="0.25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</row>
    <row r="79" spans="2:13" s="20" customFormat="1" ht="16.5" customHeight="1" x14ac:dyDescent="0.25">
      <c r="B79" s="17"/>
      <c r="C79" s="17"/>
      <c r="D79" s="17"/>
      <c r="E79" s="33"/>
      <c r="F79" s="33"/>
      <c r="G79" s="33"/>
      <c r="H79" s="33"/>
      <c r="I79" s="33"/>
      <c r="J79" s="33"/>
      <c r="K79" s="33"/>
      <c r="L79" s="33"/>
      <c r="M79" s="33"/>
    </row>
    <row r="80" spans="2:13" s="20" customFormat="1" ht="16.5" customHeight="1" x14ac:dyDescent="0.25">
      <c r="B80" s="17"/>
      <c r="C80" s="17"/>
      <c r="D80" s="17"/>
      <c r="E80" s="33"/>
      <c r="F80" s="33"/>
      <c r="G80" s="33"/>
      <c r="H80" s="33"/>
      <c r="I80" s="33"/>
      <c r="J80" s="33"/>
      <c r="K80" s="33"/>
      <c r="L80" s="33"/>
      <c r="M80" s="33"/>
    </row>
    <row r="81" spans="2:13" s="20" customFormat="1" ht="16.5" customHeight="1" x14ac:dyDescent="0.25">
      <c r="B81" s="17"/>
      <c r="C81" s="17"/>
      <c r="D81" s="17"/>
      <c r="E81" s="33"/>
      <c r="F81" s="33"/>
      <c r="G81" s="33"/>
      <c r="H81" s="33"/>
      <c r="I81" s="33"/>
      <c r="J81" s="33"/>
      <c r="K81" s="33"/>
      <c r="L81" s="33"/>
      <c r="M81" s="33"/>
    </row>
    <row r="82" spans="2:13" s="20" customFormat="1" ht="16.5" customHeight="1" x14ac:dyDescent="0.25">
      <c r="B82" s="17"/>
      <c r="C82" s="17"/>
      <c r="D82" s="17"/>
      <c r="E82" s="33"/>
      <c r="F82" s="33"/>
      <c r="G82" s="33"/>
      <c r="H82" s="33"/>
      <c r="I82" s="33"/>
      <c r="J82" s="33"/>
      <c r="K82" s="33"/>
      <c r="L82" s="33"/>
      <c r="M82" s="33"/>
    </row>
    <row r="83" spans="2:13" s="20" customFormat="1" ht="16.5" customHeight="1" x14ac:dyDescent="0.25">
      <c r="B83" s="17"/>
      <c r="C83" s="17"/>
      <c r="D83" s="17"/>
      <c r="E83" s="33"/>
      <c r="F83" s="33"/>
      <c r="G83" s="33"/>
      <c r="H83" s="33"/>
      <c r="I83" s="33"/>
      <c r="J83" s="33"/>
      <c r="K83" s="33"/>
      <c r="L83" s="33"/>
      <c r="M83" s="33"/>
    </row>
    <row r="84" spans="2:13" s="20" customFormat="1" ht="16.5" customHeight="1" x14ac:dyDescent="0.25">
      <c r="B84" s="17"/>
      <c r="C84" s="17"/>
      <c r="D84" s="17"/>
      <c r="E84" s="33"/>
      <c r="F84" s="33"/>
      <c r="G84" s="33"/>
      <c r="H84" s="33"/>
      <c r="I84" s="33"/>
      <c r="J84" s="33"/>
      <c r="K84" s="33"/>
      <c r="L84" s="33"/>
      <c r="M84" s="33"/>
    </row>
    <row r="85" spans="2:13" s="20" customFormat="1" ht="16.5" customHeight="1" x14ac:dyDescent="0.25">
      <c r="B85" s="17"/>
      <c r="C85" s="17"/>
      <c r="D85" s="17"/>
      <c r="E85" s="33"/>
      <c r="F85" s="33"/>
      <c r="G85" s="33"/>
      <c r="H85" s="33"/>
      <c r="I85" s="33"/>
      <c r="J85" s="33"/>
      <c r="K85" s="33"/>
      <c r="L85" s="33"/>
      <c r="M85" s="33"/>
    </row>
    <row r="86" spans="2:13" s="20" customFormat="1" ht="16.5" customHeight="1" x14ac:dyDescent="0.25">
      <c r="B86" s="17"/>
      <c r="C86" s="17"/>
      <c r="D86" s="17"/>
      <c r="E86" s="33"/>
      <c r="F86" s="33"/>
      <c r="G86" s="33"/>
      <c r="H86" s="33"/>
      <c r="I86" s="33"/>
      <c r="J86" s="33"/>
      <c r="K86" s="33"/>
      <c r="L86" s="33"/>
      <c r="M86" s="33"/>
    </row>
    <row r="87" spans="2:13" s="20" customFormat="1" ht="16.5" customHeight="1" x14ac:dyDescent="0.25">
      <c r="B87" s="17"/>
      <c r="C87" s="17"/>
      <c r="D87" s="17"/>
      <c r="E87" s="33"/>
      <c r="F87" s="33"/>
      <c r="G87" s="33"/>
      <c r="H87" s="33"/>
      <c r="I87" s="33"/>
      <c r="J87" s="33"/>
      <c r="K87" s="33"/>
      <c r="L87" s="33"/>
      <c r="M87" s="33"/>
    </row>
    <row r="88" spans="2:13" s="20" customFormat="1" ht="16.5" customHeight="1" x14ac:dyDescent="0.25">
      <c r="B88" s="17"/>
      <c r="C88" s="17"/>
      <c r="D88" s="17"/>
      <c r="E88" s="33"/>
      <c r="F88" s="33"/>
      <c r="G88" s="33"/>
      <c r="H88" s="33"/>
      <c r="I88" s="33"/>
      <c r="J88" s="33"/>
      <c r="K88" s="33"/>
      <c r="L88" s="33"/>
      <c r="M88" s="33"/>
    </row>
    <row r="89" spans="2:13" s="20" customFormat="1" ht="16.5" customHeight="1" x14ac:dyDescent="0.25">
      <c r="B89" s="17"/>
      <c r="C89" s="17"/>
      <c r="D89" s="17"/>
      <c r="E89" s="33"/>
      <c r="F89" s="33"/>
      <c r="G89" s="33"/>
      <c r="H89" s="33"/>
      <c r="I89" s="33"/>
      <c r="J89" s="33"/>
      <c r="K89" s="33"/>
      <c r="L89" s="33"/>
      <c r="M89" s="33"/>
    </row>
    <row r="90" spans="2:13" s="20" customFormat="1" ht="16.5" customHeight="1" x14ac:dyDescent="0.25">
      <c r="B90" s="17"/>
      <c r="C90" s="17"/>
      <c r="D90" s="17"/>
      <c r="E90" s="33"/>
      <c r="F90" s="33"/>
      <c r="G90" s="33"/>
      <c r="H90" s="33"/>
      <c r="I90" s="33"/>
      <c r="J90" s="33"/>
      <c r="K90" s="33"/>
      <c r="L90" s="33"/>
      <c r="M90" s="33"/>
    </row>
    <row r="91" spans="2:13" s="20" customFormat="1" ht="16.5" customHeight="1" x14ac:dyDescent="0.25">
      <c r="B91" s="17"/>
      <c r="C91" s="17"/>
      <c r="D91" s="17"/>
      <c r="E91" s="33"/>
      <c r="F91" s="33"/>
      <c r="G91" s="33"/>
      <c r="H91" s="33"/>
      <c r="I91" s="33"/>
      <c r="J91" s="33"/>
      <c r="K91" s="33"/>
      <c r="L91" s="33"/>
      <c r="M91" s="33"/>
    </row>
    <row r="92" spans="2:13" s="20" customFormat="1" ht="16.5" customHeight="1" x14ac:dyDescent="0.25">
      <c r="B92" s="17"/>
      <c r="C92" s="17"/>
      <c r="D92" s="17"/>
      <c r="E92" s="33"/>
      <c r="F92" s="33"/>
      <c r="G92" s="33"/>
      <c r="H92" s="33"/>
      <c r="I92" s="33"/>
      <c r="J92" s="33"/>
      <c r="K92" s="33"/>
      <c r="L92" s="33"/>
      <c r="M92" s="33"/>
    </row>
    <row r="93" spans="2:13" s="20" customFormat="1" ht="16.5" customHeight="1" x14ac:dyDescent="0.25">
      <c r="B93" s="17"/>
      <c r="C93" s="17"/>
      <c r="D93" s="17"/>
      <c r="E93" s="33"/>
      <c r="F93" s="33"/>
      <c r="G93" s="33"/>
      <c r="H93" s="33"/>
      <c r="I93" s="33"/>
      <c r="J93" s="33"/>
      <c r="K93" s="33"/>
      <c r="L93" s="33"/>
      <c r="M93" s="33"/>
    </row>
    <row r="94" spans="2:13" s="20" customFormat="1" ht="16.5" customHeight="1" x14ac:dyDescent="0.25">
      <c r="B94" s="17"/>
      <c r="C94" s="17"/>
      <c r="D94" s="17"/>
      <c r="E94" s="33"/>
      <c r="F94" s="33"/>
      <c r="G94" s="33"/>
      <c r="H94" s="33"/>
      <c r="I94" s="33"/>
      <c r="J94" s="33"/>
      <c r="K94" s="33"/>
      <c r="L94" s="33"/>
      <c r="M94" s="33"/>
    </row>
    <row r="95" spans="2:13" s="20" customFormat="1" ht="16.5" customHeight="1" x14ac:dyDescent="0.25">
      <c r="B95" s="17"/>
      <c r="C95" s="17"/>
      <c r="D95" s="17"/>
      <c r="E95" s="33"/>
      <c r="F95" s="33"/>
      <c r="G95" s="33"/>
      <c r="H95" s="33"/>
      <c r="I95" s="33"/>
      <c r="J95" s="33"/>
      <c r="K95" s="33"/>
      <c r="L95" s="33"/>
      <c r="M95" s="33"/>
    </row>
    <row r="96" spans="2:13" s="20" customFormat="1" ht="16.5" customHeight="1" x14ac:dyDescent="0.25">
      <c r="B96" s="17"/>
      <c r="C96" s="17"/>
      <c r="D96" s="17"/>
      <c r="E96" s="33"/>
      <c r="F96" s="33"/>
      <c r="G96" s="33"/>
      <c r="H96" s="33"/>
      <c r="I96" s="33"/>
      <c r="J96" s="33"/>
      <c r="K96" s="33"/>
      <c r="L96" s="33"/>
      <c r="M96" s="33"/>
    </row>
    <row r="97" spans="2:13" s="20" customFormat="1" ht="16.5" customHeight="1" x14ac:dyDescent="0.25">
      <c r="B97" s="17"/>
      <c r="C97" s="17"/>
      <c r="D97" s="17"/>
      <c r="E97" s="33"/>
      <c r="F97" s="33"/>
      <c r="G97" s="33"/>
      <c r="H97" s="33"/>
      <c r="I97" s="33"/>
      <c r="J97" s="33"/>
      <c r="K97" s="33"/>
      <c r="L97" s="33"/>
      <c r="M97" s="33"/>
    </row>
    <row r="98" spans="2:13" s="20" customFormat="1" ht="16.5" customHeight="1" x14ac:dyDescent="0.25">
      <c r="B98" s="17"/>
      <c r="C98" s="17"/>
      <c r="D98" s="17"/>
      <c r="E98" s="33"/>
      <c r="F98" s="33"/>
      <c r="G98" s="33"/>
      <c r="H98" s="33"/>
      <c r="I98" s="33"/>
      <c r="J98" s="33"/>
      <c r="K98" s="33"/>
      <c r="L98" s="33"/>
      <c r="M98" s="33"/>
    </row>
    <row r="99" spans="2:13" s="20" customFormat="1" ht="16.5" customHeight="1" x14ac:dyDescent="0.25">
      <c r="B99" s="17"/>
      <c r="C99" s="17"/>
      <c r="D99" s="17"/>
      <c r="E99" s="33"/>
      <c r="F99" s="33"/>
      <c r="G99" s="33"/>
      <c r="H99" s="33"/>
      <c r="I99" s="33"/>
      <c r="J99" s="33"/>
      <c r="K99" s="33"/>
      <c r="L99" s="33"/>
      <c r="M99" s="33"/>
    </row>
    <row r="100" spans="2:13" s="20" customFormat="1" ht="16.5" customHeight="1" x14ac:dyDescent="0.25">
      <c r="B100" s="17"/>
      <c r="C100" s="17"/>
      <c r="D100" s="17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2:13" s="20" customFormat="1" ht="16.5" customHeight="1" x14ac:dyDescent="0.25">
      <c r="B101" s="17"/>
      <c r="C101" s="17"/>
      <c r="D101" s="17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2:13" s="20" customFormat="1" ht="16.5" customHeight="1" x14ac:dyDescent="0.25">
      <c r="B102" s="17"/>
      <c r="C102" s="17"/>
      <c r="D102" s="17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2:13" s="20" customFormat="1" ht="16.5" customHeight="1" x14ac:dyDescent="0.25">
      <c r="B103" s="17"/>
      <c r="C103" s="17"/>
      <c r="D103" s="17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2:13" s="20" customFormat="1" ht="16.5" customHeight="1" x14ac:dyDescent="0.25">
      <c r="B104" s="17"/>
      <c r="C104" s="17"/>
      <c r="D104" s="17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2:13" s="20" customFormat="1" ht="16.5" customHeight="1" x14ac:dyDescent="0.25">
      <c r="B105" s="17"/>
      <c r="C105" s="17"/>
      <c r="D105" s="17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2:13" s="20" customFormat="1" ht="16.5" customHeight="1" x14ac:dyDescent="0.25">
      <c r="B106" s="17"/>
      <c r="C106" s="17"/>
      <c r="D106" s="17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2:13" s="20" customFormat="1" ht="16.5" customHeight="1" x14ac:dyDescent="0.25">
      <c r="B107" s="17"/>
      <c r="C107" s="17"/>
      <c r="D107" s="17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2:13" s="20" customFormat="1" ht="16.5" customHeight="1" x14ac:dyDescent="0.25">
      <c r="B108" s="17"/>
      <c r="C108" s="17"/>
      <c r="D108" s="17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2:13" s="20" customFormat="1" ht="16.5" customHeight="1" x14ac:dyDescent="0.25">
      <c r="B109" s="17"/>
      <c r="C109" s="17"/>
      <c r="D109" s="17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2:13" s="20" customFormat="1" ht="16.5" customHeight="1" x14ac:dyDescent="0.25">
      <c r="B110" s="17"/>
      <c r="C110" s="17"/>
      <c r="D110" s="17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2:13" s="20" customFormat="1" ht="16.5" customHeight="1" x14ac:dyDescent="0.25">
      <c r="B111" s="17"/>
      <c r="C111" s="17"/>
      <c r="D111" s="17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2:13" s="20" customFormat="1" ht="16.5" customHeight="1" x14ac:dyDescent="0.25">
      <c r="B112" s="17"/>
      <c r="C112" s="17"/>
      <c r="D112" s="17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2:13" s="20" customFormat="1" ht="16.5" customHeight="1" x14ac:dyDescent="0.25">
      <c r="B113" s="17"/>
      <c r="C113" s="17"/>
      <c r="D113" s="17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2:13" s="20" customFormat="1" ht="16.5" customHeight="1" x14ac:dyDescent="0.25">
      <c r="B114" s="17"/>
      <c r="C114" s="17"/>
      <c r="D114" s="17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2:13" s="20" customFormat="1" ht="16.5" customHeight="1" x14ac:dyDescent="0.25">
      <c r="B115" s="17"/>
      <c r="C115" s="17"/>
      <c r="D115" s="17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2:13" s="20" customFormat="1" ht="16.5" customHeight="1" x14ac:dyDescent="0.25">
      <c r="B116" s="17"/>
      <c r="C116" s="17"/>
      <c r="D116" s="17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2:13" s="20" customFormat="1" ht="16.5" customHeight="1" x14ac:dyDescent="0.25">
      <c r="B117" s="17"/>
      <c r="C117" s="17"/>
      <c r="D117" s="17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2:13" s="20" customFormat="1" ht="16.5" customHeight="1" x14ac:dyDescent="0.25">
      <c r="B118" s="17"/>
      <c r="C118" s="17"/>
      <c r="D118" s="17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2:13" s="20" customFormat="1" ht="16.5" customHeight="1" x14ac:dyDescent="0.25">
      <c r="B119" s="17"/>
      <c r="C119" s="17"/>
      <c r="D119" s="17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2:13" s="20" customFormat="1" ht="16.5" customHeight="1" x14ac:dyDescent="0.25">
      <c r="B120" s="17"/>
      <c r="C120" s="17"/>
      <c r="D120" s="17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2:13" s="20" customFormat="1" ht="16.5" customHeight="1" x14ac:dyDescent="0.25">
      <c r="B121" s="17"/>
      <c r="C121" s="17"/>
      <c r="D121" s="17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2:13" s="20" customFormat="1" ht="16.5" customHeight="1" x14ac:dyDescent="0.25">
      <c r="B122" s="17"/>
      <c r="C122" s="17"/>
      <c r="D122" s="17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2:13" s="20" customFormat="1" ht="16.5" customHeight="1" x14ac:dyDescent="0.25">
      <c r="B123" s="17"/>
      <c r="C123" s="17"/>
      <c r="D123" s="17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2:13" s="20" customFormat="1" ht="16.5" customHeight="1" x14ac:dyDescent="0.25">
      <c r="B124" s="17"/>
      <c r="C124" s="17"/>
      <c r="D124" s="17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2:13" s="20" customFormat="1" ht="16.5" customHeight="1" x14ac:dyDescent="0.25">
      <c r="B125" s="17"/>
      <c r="C125" s="17"/>
      <c r="D125" s="17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2:13" s="20" customFormat="1" ht="16.5" customHeight="1" x14ac:dyDescent="0.25">
      <c r="B126" s="17"/>
      <c r="C126" s="17"/>
      <c r="D126" s="17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2:13" s="20" customFormat="1" ht="16.5" customHeight="1" x14ac:dyDescent="0.25">
      <c r="B127" s="17"/>
      <c r="C127" s="17"/>
      <c r="D127" s="17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2:13" s="20" customFormat="1" ht="16.5" customHeight="1" x14ac:dyDescent="0.25">
      <c r="B128" s="17"/>
      <c r="C128" s="17"/>
      <c r="D128" s="17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2:13" s="20" customFormat="1" ht="16.5" customHeight="1" x14ac:dyDescent="0.25">
      <c r="B129" s="17"/>
      <c r="C129" s="17"/>
      <c r="D129" s="17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2:13" s="20" customFormat="1" ht="16.5" customHeight="1" x14ac:dyDescent="0.25">
      <c r="B130" s="17"/>
      <c r="C130" s="17"/>
      <c r="D130" s="17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2:13" s="20" customFormat="1" ht="16.5" customHeight="1" x14ac:dyDescent="0.25">
      <c r="B131" s="17"/>
      <c r="C131" s="17"/>
      <c r="D131" s="17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2:13" s="20" customFormat="1" ht="16.5" customHeight="1" x14ac:dyDescent="0.25">
      <c r="B132" s="17"/>
      <c r="C132" s="17"/>
      <c r="D132" s="17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2:13" s="20" customFormat="1" ht="16.5" customHeight="1" x14ac:dyDescent="0.25">
      <c r="B133" s="17"/>
      <c r="C133" s="17"/>
      <c r="D133" s="17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2:13" s="20" customFormat="1" ht="16.5" customHeight="1" x14ac:dyDescent="0.25">
      <c r="B134" s="17"/>
      <c r="C134" s="17"/>
      <c r="D134" s="17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2:13" s="20" customFormat="1" ht="16.5" customHeight="1" x14ac:dyDescent="0.25">
      <c r="B135" s="17"/>
      <c r="C135" s="17"/>
      <c r="D135" s="17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2:13" s="20" customFormat="1" ht="16.5" customHeight="1" x14ac:dyDescent="0.25">
      <c r="B136" s="17"/>
      <c r="C136" s="17"/>
      <c r="D136" s="17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2:13" s="20" customFormat="1" ht="16.5" customHeight="1" x14ac:dyDescent="0.25">
      <c r="B137" s="17"/>
      <c r="C137" s="17"/>
      <c r="D137" s="17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2:13" s="20" customFormat="1" ht="16.5" customHeight="1" x14ac:dyDescent="0.25">
      <c r="B138" s="17"/>
      <c r="C138" s="17"/>
      <c r="D138" s="17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2:13" s="20" customFormat="1" ht="16.5" customHeight="1" x14ac:dyDescent="0.25">
      <c r="B139" s="17"/>
      <c r="C139" s="17"/>
      <c r="D139" s="17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2:13" s="20" customFormat="1" ht="16.5" customHeight="1" x14ac:dyDescent="0.25">
      <c r="B140" s="17"/>
      <c r="C140" s="17"/>
      <c r="D140" s="17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2:13" s="20" customFormat="1" ht="16.5" customHeight="1" x14ac:dyDescent="0.25">
      <c r="B141" s="17"/>
      <c r="C141" s="17"/>
      <c r="D141" s="17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2:13" s="20" customFormat="1" ht="16.5" customHeight="1" x14ac:dyDescent="0.25">
      <c r="B142" s="17"/>
      <c r="C142" s="17"/>
      <c r="D142" s="17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2:13" s="20" customFormat="1" ht="16.5" customHeight="1" x14ac:dyDescent="0.25">
      <c r="B143" s="17"/>
      <c r="C143" s="17"/>
      <c r="D143" s="17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2:13" s="20" customFormat="1" ht="16.5" customHeight="1" x14ac:dyDescent="0.25">
      <c r="B144" s="17"/>
      <c r="C144" s="17"/>
      <c r="D144" s="17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2:13" s="20" customFormat="1" ht="16.5" customHeight="1" x14ac:dyDescent="0.25">
      <c r="B145" s="17"/>
      <c r="C145" s="17"/>
      <c r="D145" s="17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2:13" s="20" customFormat="1" ht="16.5" customHeight="1" x14ac:dyDescent="0.25">
      <c r="B146" s="17"/>
      <c r="C146" s="17"/>
      <c r="D146" s="17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2:13" s="20" customFormat="1" ht="16.5" customHeight="1" x14ac:dyDescent="0.25">
      <c r="B147" s="17"/>
      <c r="C147" s="17"/>
      <c r="D147" s="17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2:13" s="20" customFormat="1" ht="16.5" customHeight="1" x14ac:dyDescent="0.25">
      <c r="B148" s="17"/>
      <c r="C148" s="17"/>
      <c r="D148" s="17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2:13" s="20" customFormat="1" ht="16.5" customHeight="1" x14ac:dyDescent="0.25">
      <c r="B149" s="17"/>
      <c r="C149" s="17"/>
      <c r="D149" s="17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2:13" s="20" customFormat="1" ht="16.5" customHeight="1" x14ac:dyDescent="0.25">
      <c r="B150" s="17"/>
      <c r="C150" s="17"/>
      <c r="D150" s="17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2:13" s="20" customFormat="1" ht="16.5" customHeight="1" x14ac:dyDescent="0.25">
      <c r="B151" s="17"/>
      <c r="C151" s="17"/>
      <c r="D151" s="17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2:13" s="20" customFormat="1" ht="16.5" customHeight="1" x14ac:dyDescent="0.25">
      <c r="B152" s="17"/>
      <c r="C152" s="17"/>
      <c r="D152" s="17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2:13" s="20" customFormat="1" ht="16.5" customHeight="1" x14ac:dyDescent="0.25">
      <c r="B153" s="17"/>
      <c r="C153" s="17"/>
      <c r="D153" s="17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2:13" s="20" customFormat="1" ht="16.5" customHeight="1" x14ac:dyDescent="0.25">
      <c r="B154" s="17"/>
      <c r="C154" s="17"/>
      <c r="D154" s="17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2:13" s="20" customFormat="1" ht="16.5" customHeight="1" x14ac:dyDescent="0.25">
      <c r="B155" s="17"/>
      <c r="C155" s="17"/>
      <c r="D155" s="17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2:13" s="20" customFormat="1" ht="16.5" customHeight="1" x14ac:dyDescent="0.25">
      <c r="B156" s="17"/>
      <c r="C156" s="17"/>
      <c r="D156" s="17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2:13" s="20" customFormat="1" ht="16.5" customHeight="1" x14ac:dyDescent="0.25">
      <c r="B157" s="17"/>
      <c r="C157" s="17"/>
      <c r="D157" s="17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2:13" s="20" customFormat="1" ht="16.5" customHeight="1" x14ac:dyDescent="0.25">
      <c r="B158" s="17"/>
      <c r="C158" s="17"/>
      <c r="D158" s="17"/>
      <c r="E158" s="33"/>
      <c r="F158" s="33"/>
      <c r="G158" s="33"/>
      <c r="H158" s="33"/>
      <c r="I158" s="33"/>
      <c r="J158" s="33"/>
      <c r="K158" s="33"/>
      <c r="L158" s="33"/>
      <c r="M158" s="33"/>
    </row>
  </sheetData>
  <mergeCells count="28">
    <mergeCell ref="B34:D34"/>
    <mergeCell ref="B1:E1"/>
    <mergeCell ref="B2:E2"/>
    <mergeCell ref="D5:M5"/>
    <mergeCell ref="E6:K6"/>
    <mergeCell ref="B10:D10"/>
    <mergeCell ref="B14:D14"/>
    <mergeCell ref="B19:D19"/>
    <mergeCell ref="B21:D21"/>
    <mergeCell ref="B24:D24"/>
    <mergeCell ref="B26:D26"/>
    <mergeCell ref="B30:D30"/>
    <mergeCell ref="B64:D64"/>
    <mergeCell ref="B37:D37"/>
    <mergeCell ref="B39:D39"/>
    <mergeCell ref="B43:D43"/>
    <mergeCell ref="B45:D45"/>
    <mergeCell ref="B47:D47"/>
    <mergeCell ref="B52:D52"/>
    <mergeCell ref="B53:D53"/>
    <mergeCell ref="B55:D55"/>
    <mergeCell ref="B58:D58"/>
    <mergeCell ref="B60:D60"/>
    <mergeCell ref="B63:D63"/>
    <mergeCell ref="B67:D67"/>
    <mergeCell ref="B74:D74"/>
    <mergeCell ref="B75:D75"/>
    <mergeCell ref="B77:M77"/>
  </mergeCells>
  <pageMargins left="0" right="0.59055118110236227" top="0" bottom="0.59055118110236227" header="0" footer="0.39370078740157483"/>
  <pageSetup paperSize="9" scale="55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showGridLines="0" zoomScaleNormal="100" workbookViewId="0">
      <pane ySplit="8" topLeftCell="A9" activePane="bottomLeft" state="frozen"/>
      <selection activeCell="B5" sqref="B5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9.28515625" style="1" customWidth="1"/>
    <col min="3" max="3" width="1.28515625" style="1" customWidth="1"/>
    <col min="4" max="4" width="70.5703125" style="1" customWidth="1"/>
    <col min="5" max="13" width="11.42578125" style="1" customWidth="1"/>
    <col min="14" max="16384" width="10.85546875" style="1"/>
  </cols>
  <sheetData>
    <row r="1" spans="1:13" ht="33" customHeight="1" x14ac:dyDescent="0.2">
      <c r="B1" s="64" t="s">
        <v>0</v>
      </c>
      <c r="C1" s="64"/>
      <c r="D1" s="64"/>
      <c r="E1" s="64"/>
      <c r="F1" s="46"/>
      <c r="G1" s="46"/>
    </row>
    <row r="2" spans="1:13" ht="16.5" customHeight="1" x14ac:dyDescent="0.25">
      <c r="B2" s="65" t="s">
        <v>1</v>
      </c>
      <c r="C2" s="65"/>
      <c r="D2" s="65"/>
      <c r="E2" s="66"/>
      <c r="F2" s="47"/>
      <c r="G2" s="47"/>
    </row>
    <row r="3" spans="1:13" ht="6.75" customHeight="1" x14ac:dyDescent="0.2">
      <c r="A3" s="2"/>
    </row>
    <row r="5" spans="1:13" s="3" customFormat="1" ht="17.100000000000001" customHeight="1" x14ac:dyDescent="0.3">
      <c r="B5" s="4" t="s">
        <v>29</v>
      </c>
      <c r="C5" s="4"/>
      <c r="D5" s="67" t="s">
        <v>116</v>
      </c>
      <c r="E5" s="85"/>
      <c r="F5" s="85"/>
      <c r="G5" s="85"/>
      <c r="H5" s="85"/>
      <c r="I5" s="85"/>
      <c r="J5" s="85"/>
      <c r="K5" s="85"/>
      <c r="L5" s="85"/>
      <c r="M5" s="85"/>
    </row>
    <row r="6" spans="1:13" s="6" customFormat="1" ht="2.25" customHeight="1" x14ac:dyDescent="0.25">
      <c r="A6" s="32"/>
      <c r="B6" s="7"/>
      <c r="C6" s="7"/>
      <c r="D6" s="7"/>
      <c r="E6" s="86"/>
      <c r="F6" s="86"/>
      <c r="G6" s="86"/>
      <c r="H6" s="86"/>
      <c r="I6" s="86"/>
      <c r="J6" s="86"/>
      <c r="K6" s="86"/>
      <c r="L6" s="62"/>
      <c r="M6" s="54"/>
    </row>
    <row r="7" spans="1:13" s="6" customFormat="1" ht="6.75" customHeight="1" x14ac:dyDescent="0.25"/>
    <row r="8" spans="1:13" s="6" customFormat="1" ht="17.100000000000001" customHeight="1" x14ac:dyDescent="0.25">
      <c r="B8" s="12" t="s">
        <v>30</v>
      </c>
      <c r="C8" s="12"/>
      <c r="D8" s="12" t="s">
        <v>125</v>
      </c>
      <c r="E8" s="48">
        <v>2015</v>
      </c>
      <c r="F8" s="48">
        <f>E8+1</f>
        <v>2016</v>
      </c>
      <c r="G8" s="48">
        <f t="shared" ref="G8:J8" si="0">F8+1</f>
        <v>2017</v>
      </c>
      <c r="H8" s="48">
        <f t="shared" si="0"/>
        <v>2018</v>
      </c>
      <c r="I8" s="48">
        <f t="shared" si="0"/>
        <v>2019</v>
      </c>
      <c r="J8" s="48">
        <f t="shared" si="0"/>
        <v>2020</v>
      </c>
      <c r="K8" s="61">
        <f t="shared" ref="K8" si="1">J8+1</f>
        <v>2021</v>
      </c>
      <c r="L8" s="61">
        <f t="shared" ref="L8" si="2">K8+1</f>
        <v>2022</v>
      </c>
      <c r="M8" s="61">
        <f t="shared" ref="M8" si="3">L8+1</f>
        <v>2023</v>
      </c>
    </row>
    <row r="9" spans="1:13" s="38" customFormat="1" ht="22.5" customHeight="1" x14ac:dyDescent="0.25">
      <c r="B9" s="13" t="s">
        <v>97</v>
      </c>
      <c r="C9" s="13"/>
      <c r="E9" s="39">
        <v>547847</v>
      </c>
      <c r="F9" s="39">
        <v>437625</v>
      </c>
      <c r="G9" s="39">
        <v>450266</v>
      </c>
      <c r="H9" s="39">
        <v>402295</v>
      </c>
      <c r="I9" s="39">
        <v>518465</v>
      </c>
      <c r="J9" s="39">
        <v>450156.31599999982</v>
      </c>
      <c r="K9" s="39">
        <v>438684.44299999997</v>
      </c>
      <c r="L9" s="39">
        <v>297894.16000000003</v>
      </c>
      <c r="M9" s="39">
        <v>421362.29500000004</v>
      </c>
    </row>
    <row r="10" spans="1:13" s="49" customFormat="1" ht="16.5" customHeight="1" x14ac:dyDescent="0.25">
      <c r="B10" s="74" t="s">
        <v>99</v>
      </c>
      <c r="C10" s="75"/>
      <c r="D10" s="75"/>
      <c r="E10" s="50">
        <v>26496</v>
      </c>
      <c r="F10" s="50">
        <v>11487</v>
      </c>
      <c r="G10" s="50">
        <v>17557</v>
      </c>
      <c r="H10" s="50">
        <v>22437</v>
      </c>
      <c r="I10" s="50">
        <v>12500</v>
      </c>
      <c r="J10" s="50">
        <v>23995.871999999999</v>
      </c>
      <c r="K10" s="50">
        <v>4492.799</v>
      </c>
      <c r="L10" s="50">
        <v>24348.098000000002</v>
      </c>
      <c r="M10" s="50">
        <v>19176.188999999998</v>
      </c>
    </row>
    <row r="11" spans="1:13" s="20" customFormat="1" ht="16.5" customHeight="1" x14ac:dyDescent="0.25">
      <c r="B11" s="45" t="s">
        <v>63</v>
      </c>
      <c r="C11" s="17"/>
      <c r="D11" s="17" t="s">
        <v>35</v>
      </c>
      <c r="E11" s="33">
        <v>5910</v>
      </c>
      <c r="F11" s="33">
        <v>5480</v>
      </c>
      <c r="G11" s="33">
        <v>8282</v>
      </c>
      <c r="H11" s="33">
        <v>5121</v>
      </c>
      <c r="I11" s="33">
        <v>5774</v>
      </c>
      <c r="J11" s="33">
        <v>1942.751</v>
      </c>
      <c r="K11" s="33">
        <v>421.72</v>
      </c>
      <c r="L11" s="33">
        <v>1879.6279999999999</v>
      </c>
      <c r="M11" s="33">
        <v>3986.9059999999999</v>
      </c>
    </row>
    <row r="12" spans="1:13" s="20" customFormat="1" ht="16.5" customHeight="1" x14ac:dyDescent="0.25">
      <c r="B12" s="45" t="s">
        <v>65</v>
      </c>
      <c r="C12" s="17"/>
      <c r="D12" s="17" t="s">
        <v>44</v>
      </c>
      <c r="E12" s="33">
        <v>7050</v>
      </c>
      <c r="F12" s="33">
        <v>1200</v>
      </c>
      <c r="G12" s="33">
        <v>0</v>
      </c>
      <c r="H12" s="33">
        <v>1200</v>
      </c>
      <c r="I12" s="33">
        <v>2400</v>
      </c>
      <c r="J12" s="33">
        <v>1051.741</v>
      </c>
      <c r="K12" s="33">
        <v>17.635999999999999</v>
      </c>
      <c r="L12" s="33">
        <v>5125.1710000000003</v>
      </c>
      <c r="M12" s="33">
        <v>3402</v>
      </c>
    </row>
    <row r="13" spans="1:13" s="20" customFormat="1" ht="22.5" customHeight="1" x14ac:dyDescent="0.25">
      <c r="B13" s="45" t="s">
        <v>66</v>
      </c>
      <c r="C13" s="17"/>
      <c r="D13" s="17" t="s">
        <v>40</v>
      </c>
      <c r="E13" s="33">
        <v>12516</v>
      </c>
      <c r="F13" s="33">
        <v>2449</v>
      </c>
      <c r="G13" s="33">
        <v>5661</v>
      </c>
      <c r="H13" s="33">
        <v>11114</v>
      </c>
      <c r="I13" s="33">
        <v>3087</v>
      </c>
      <c r="J13" s="33">
        <v>1352.8130000000001</v>
      </c>
      <c r="K13" s="33">
        <v>1067.6759999999999</v>
      </c>
      <c r="L13" s="33">
        <v>9301.5869999999995</v>
      </c>
      <c r="M13" s="33">
        <v>11184.311</v>
      </c>
    </row>
    <row r="14" spans="1:13" s="49" customFormat="1" ht="16.5" customHeight="1" x14ac:dyDescent="0.25">
      <c r="B14" s="74" t="s">
        <v>100</v>
      </c>
      <c r="C14" s="75"/>
      <c r="D14" s="75"/>
      <c r="E14" s="50">
        <v>38099</v>
      </c>
      <c r="F14" s="50">
        <v>40784</v>
      </c>
      <c r="G14" s="50">
        <v>37024</v>
      </c>
      <c r="H14" s="50">
        <v>45083</v>
      </c>
      <c r="I14" s="50">
        <v>33778</v>
      </c>
      <c r="J14" s="50">
        <v>35186.087</v>
      </c>
      <c r="K14" s="50">
        <v>35228.436000000002</v>
      </c>
      <c r="L14" s="50">
        <v>37305.086000000003</v>
      </c>
      <c r="M14" s="50">
        <v>31550.935000000001</v>
      </c>
    </row>
    <row r="15" spans="1:13" s="20" customFormat="1" ht="16.5" customHeight="1" x14ac:dyDescent="0.25">
      <c r="B15" s="45" t="s">
        <v>67</v>
      </c>
      <c r="C15" s="17"/>
      <c r="D15" s="17" t="s">
        <v>47</v>
      </c>
      <c r="E15" s="33">
        <v>3025</v>
      </c>
      <c r="F15" s="33">
        <v>2452</v>
      </c>
      <c r="G15" s="33">
        <v>3731</v>
      </c>
      <c r="H15" s="33">
        <v>6123</v>
      </c>
      <c r="I15" s="33">
        <v>2985</v>
      </c>
      <c r="J15" s="33">
        <v>2680.828</v>
      </c>
      <c r="K15" s="33">
        <v>3233.069</v>
      </c>
      <c r="L15" s="33">
        <v>4678.8029999999999</v>
      </c>
      <c r="M15" s="33">
        <v>2119.4079999999999</v>
      </c>
    </row>
    <row r="16" spans="1:13" s="20" customFormat="1" ht="16.5" customHeight="1" x14ac:dyDescent="0.25">
      <c r="B16" s="45" t="s">
        <v>64</v>
      </c>
      <c r="C16" s="17"/>
      <c r="D16" s="17" t="s">
        <v>33</v>
      </c>
      <c r="E16" s="33">
        <v>20335</v>
      </c>
      <c r="F16" s="33">
        <v>23364</v>
      </c>
      <c r="G16" s="33">
        <v>18179</v>
      </c>
      <c r="H16" s="33">
        <v>21981</v>
      </c>
      <c r="I16" s="33">
        <v>15250</v>
      </c>
      <c r="J16" s="33">
        <v>20097.154999999999</v>
      </c>
      <c r="K16" s="33">
        <v>17811.510999999999</v>
      </c>
      <c r="L16" s="33">
        <v>20132.637999999999</v>
      </c>
      <c r="M16" s="33">
        <v>6694.4679999999998</v>
      </c>
    </row>
    <row r="17" spans="2:13" s="20" customFormat="1" ht="16.5" customHeight="1" x14ac:dyDescent="0.25">
      <c r="B17" s="45" t="s">
        <v>68</v>
      </c>
      <c r="C17" s="17"/>
      <c r="D17" s="17" t="s">
        <v>41</v>
      </c>
      <c r="E17" s="33">
        <v>3553</v>
      </c>
      <c r="F17" s="33">
        <v>2900</v>
      </c>
      <c r="G17" s="33">
        <v>4718</v>
      </c>
      <c r="H17" s="33">
        <v>4223</v>
      </c>
      <c r="I17" s="33">
        <v>3734</v>
      </c>
      <c r="J17" s="33">
        <v>3623.7440000000001</v>
      </c>
      <c r="K17" s="33">
        <v>4975.9849999999997</v>
      </c>
      <c r="L17" s="33">
        <v>747.173</v>
      </c>
      <c r="M17" s="33">
        <v>7333.2669999999998</v>
      </c>
    </row>
    <row r="18" spans="2:13" s="20" customFormat="1" ht="22.5" customHeight="1" x14ac:dyDescent="0.25">
      <c r="B18" s="45" t="s">
        <v>69</v>
      </c>
      <c r="C18" s="17"/>
      <c r="D18" s="17" t="s">
        <v>58</v>
      </c>
      <c r="E18" s="33">
        <v>5477</v>
      </c>
      <c r="F18" s="33">
        <v>3152</v>
      </c>
      <c r="G18" s="33">
        <v>3785</v>
      </c>
      <c r="H18" s="33">
        <v>4687</v>
      </c>
      <c r="I18" s="33">
        <v>4059</v>
      </c>
      <c r="J18" s="33">
        <v>1607.105</v>
      </c>
      <c r="K18" s="33">
        <v>2328.9259999999999</v>
      </c>
      <c r="L18" s="33">
        <v>3440.8820000000001</v>
      </c>
      <c r="M18" s="33">
        <v>0</v>
      </c>
    </row>
    <row r="19" spans="2:13" s="49" customFormat="1" ht="16.5" customHeight="1" x14ac:dyDescent="0.25">
      <c r="B19" s="74" t="s">
        <v>111</v>
      </c>
      <c r="C19" s="75"/>
      <c r="D19" s="75"/>
      <c r="E19" s="50">
        <v>4185</v>
      </c>
      <c r="F19" s="50">
        <v>7775</v>
      </c>
      <c r="G19" s="50">
        <v>3883</v>
      </c>
      <c r="H19" s="50">
        <v>187</v>
      </c>
      <c r="I19" s="50">
        <v>6933</v>
      </c>
      <c r="J19" s="50">
        <v>0</v>
      </c>
      <c r="K19" s="50">
        <v>12.36</v>
      </c>
      <c r="L19" s="50">
        <v>0</v>
      </c>
      <c r="M19" s="50">
        <v>1213.7929999999999</v>
      </c>
    </row>
    <row r="20" spans="2:13" s="20" customFormat="1" ht="22.5" customHeight="1" x14ac:dyDescent="0.25">
      <c r="B20" s="45" t="s">
        <v>105</v>
      </c>
      <c r="C20" s="17"/>
      <c r="D20" s="17" t="s">
        <v>106</v>
      </c>
      <c r="E20" s="33">
        <v>4185</v>
      </c>
      <c r="F20" s="33">
        <v>7775</v>
      </c>
      <c r="G20" s="33">
        <v>3883</v>
      </c>
      <c r="H20" s="33">
        <v>187</v>
      </c>
      <c r="I20" s="33">
        <v>6933</v>
      </c>
      <c r="J20" s="33">
        <v>0</v>
      </c>
      <c r="K20" s="33">
        <v>12.36</v>
      </c>
      <c r="L20" s="33">
        <v>0</v>
      </c>
      <c r="M20" s="33">
        <v>12.96</v>
      </c>
    </row>
    <row r="21" spans="2:13" s="49" customFormat="1" ht="16.5" customHeight="1" x14ac:dyDescent="0.25">
      <c r="B21" s="74" t="s">
        <v>101</v>
      </c>
      <c r="C21" s="75"/>
      <c r="D21" s="75"/>
      <c r="E21" s="50">
        <v>324451</v>
      </c>
      <c r="F21" s="50">
        <v>229709</v>
      </c>
      <c r="G21" s="50">
        <v>253054</v>
      </c>
      <c r="H21" s="50">
        <v>180948</v>
      </c>
      <c r="I21" s="50">
        <v>275800</v>
      </c>
      <c r="J21" s="50">
        <v>271141.83100000001</v>
      </c>
      <c r="K21" s="50">
        <v>268385.17599999998</v>
      </c>
      <c r="L21" s="50">
        <v>102980.32799999999</v>
      </c>
      <c r="M21" s="50">
        <v>253049.05600000001</v>
      </c>
    </row>
    <row r="22" spans="2:13" s="20" customFormat="1" ht="16.5" customHeight="1" x14ac:dyDescent="0.25">
      <c r="B22" s="45" t="s">
        <v>70</v>
      </c>
      <c r="C22" s="17"/>
      <c r="D22" s="17" t="s">
        <v>32</v>
      </c>
      <c r="E22" s="33">
        <v>50458</v>
      </c>
      <c r="F22" s="33">
        <v>28946</v>
      </c>
      <c r="G22" s="33">
        <v>30183</v>
      </c>
      <c r="H22" s="33">
        <v>40153</v>
      </c>
      <c r="I22" s="33">
        <v>53254</v>
      </c>
      <c r="J22" s="33">
        <v>25628.87</v>
      </c>
      <c r="K22" s="33">
        <v>57498.911</v>
      </c>
      <c r="L22" s="33">
        <v>29893.953000000001</v>
      </c>
      <c r="M22" s="33">
        <v>41246.991999999998</v>
      </c>
    </row>
    <row r="23" spans="2:13" s="20" customFormat="1" ht="22.5" customHeight="1" x14ac:dyDescent="0.25">
      <c r="B23" s="45" t="s">
        <v>71</v>
      </c>
      <c r="C23" s="17"/>
      <c r="D23" s="17" t="s">
        <v>48</v>
      </c>
      <c r="E23" s="33">
        <v>273993</v>
      </c>
      <c r="F23" s="33">
        <v>191481</v>
      </c>
      <c r="G23" s="33">
        <v>212608</v>
      </c>
      <c r="H23" s="33">
        <v>131244</v>
      </c>
      <c r="I23" s="33">
        <v>197583</v>
      </c>
      <c r="J23" s="33">
        <v>233572.70499999999</v>
      </c>
      <c r="K23" s="33">
        <v>203263.12400000001</v>
      </c>
      <c r="L23" s="33">
        <v>66883.706999999995</v>
      </c>
      <c r="M23" s="33">
        <v>199250.50399999999</v>
      </c>
    </row>
    <row r="24" spans="2:13" s="49" customFormat="1" ht="16.5" customHeight="1" x14ac:dyDescent="0.25">
      <c r="B24" s="74" t="s">
        <v>107</v>
      </c>
      <c r="C24" s="75"/>
      <c r="D24" s="75"/>
      <c r="E24" s="50">
        <v>10644</v>
      </c>
      <c r="F24" s="50">
        <v>4111</v>
      </c>
      <c r="G24" s="50">
        <v>0</v>
      </c>
      <c r="H24" s="50">
        <v>2775</v>
      </c>
      <c r="I24" s="50">
        <v>5828</v>
      </c>
      <c r="J24" s="50">
        <v>7611.741</v>
      </c>
      <c r="K24" s="50">
        <v>8052.53</v>
      </c>
      <c r="L24" s="50">
        <v>1597.0619999999999</v>
      </c>
      <c r="M24" s="50">
        <v>9529.6569999999992</v>
      </c>
    </row>
    <row r="25" spans="2:13" s="20" customFormat="1" ht="22.5" customHeight="1" x14ac:dyDescent="0.25">
      <c r="B25" s="45" t="s">
        <v>72</v>
      </c>
      <c r="C25" s="17"/>
      <c r="D25" s="17" t="s">
        <v>39</v>
      </c>
      <c r="E25" s="33">
        <v>10644</v>
      </c>
      <c r="F25" s="33">
        <v>4111</v>
      </c>
      <c r="G25" s="33">
        <v>0</v>
      </c>
      <c r="H25" s="33">
        <v>2726</v>
      </c>
      <c r="I25" s="33">
        <v>5795</v>
      </c>
      <c r="J25" s="33">
        <v>7611.741</v>
      </c>
      <c r="K25" s="33">
        <v>8037.5940000000001</v>
      </c>
      <c r="L25" s="33">
        <v>1454.269</v>
      </c>
      <c r="M25" s="33">
        <v>0</v>
      </c>
    </row>
    <row r="26" spans="2:13" s="49" customFormat="1" ht="16.5" customHeight="1" x14ac:dyDescent="0.25">
      <c r="B26" s="74" t="s">
        <v>129</v>
      </c>
      <c r="C26" s="75"/>
      <c r="D26" s="75"/>
      <c r="E26" s="50">
        <v>35250</v>
      </c>
      <c r="F26" s="50">
        <v>21703</v>
      </c>
      <c r="G26" s="50">
        <v>34547</v>
      </c>
      <c r="H26" s="50">
        <v>21289</v>
      </c>
      <c r="I26" s="50">
        <v>25394</v>
      </c>
      <c r="J26" s="50">
        <v>11265.17</v>
      </c>
      <c r="K26" s="50">
        <v>25026.374</v>
      </c>
      <c r="L26" s="50">
        <v>24152.541000000001</v>
      </c>
      <c r="M26" s="50">
        <v>15246.316000000001</v>
      </c>
    </row>
    <row r="27" spans="2:13" s="20" customFormat="1" ht="16.5" customHeight="1" x14ac:dyDescent="0.25">
      <c r="B27" s="45" t="s">
        <v>73</v>
      </c>
      <c r="C27" s="17"/>
      <c r="D27" s="17" t="s">
        <v>38</v>
      </c>
      <c r="E27" s="33">
        <v>947</v>
      </c>
      <c r="F27" s="33">
        <v>0</v>
      </c>
      <c r="G27" s="33">
        <v>2</v>
      </c>
      <c r="H27" s="33">
        <v>0</v>
      </c>
      <c r="I27" s="33">
        <v>0</v>
      </c>
      <c r="J27" s="33">
        <v>1133.0899999999999</v>
      </c>
      <c r="K27" s="33">
        <v>7225.7740000000003</v>
      </c>
      <c r="L27" s="33">
        <v>2096.7800000000002</v>
      </c>
      <c r="M27" s="33">
        <v>12235.168</v>
      </c>
    </row>
    <row r="28" spans="2:13" s="20" customFormat="1" ht="16.5" customHeight="1" x14ac:dyDescent="0.25">
      <c r="B28" s="45" t="s">
        <v>74</v>
      </c>
      <c r="C28" s="17"/>
      <c r="D28" s="17" t="s">
        <v>43</v>
      </c>
      <c r="E28" s="33">
        <v>14978</v>
      </c>
      <c r="F28" s="33">
        <v>11177</v>
      </c>
      <c r="G28" s="33">
        <v>20220</v>
      </c>
      <c r="H28" s="33">
        <v>9290</v>
      </c>
      <c r="I28" s="33">
        <v>7800</v>
      </c>
      <c r="J28" s="33">
        <v>3936.3159999999998</v>
      </c>
      <c r="K28" s="33">
        <v>3212.7379999999998</v>
      </c>
      <c r="L28" s="33">
        <v>4530.0200000000004</v>
      </c>
      <c r="M28" s="33">
        <v>48.674999999999997</v>
      </c>
    </row>
    <row r="29" spans="2:13" s="20" customFormat="1" ht="22.5" customHeight="1" x14ac:dyDescent="0.25">
      <c r="B29" s="45" t="s">
        <v>75</v>
      </c>
      <c r="C29" s="17"/>
      <c r="D29" s="17" t="s">
        <v>62</v>
      </c>
      <c r="E29" s="33">
        <v>18098</v>
      </c>
      <c r="F29" s="33">
        <v>10474</v>
      </c>
      <c r="G29" s="33">
        <v>14264</v>
      </c>
      <c r="H29" s="33">
        <v>11789</v>
      </c>
      <c r="I29" s="33">
        <v>16555</v>
      </c>
      <c r="J29" s="33">
        <v>5454.7610000000004</v>
      </c>
      <c r="K29" s="33">
        <v>14022.338</v>
      </c>
      <c r="L29" s="33">
        <v>16828.339</v>
      </c>
      <c r="M29" s="33">
        <v>2159.6959999999999</v>
      </c>
    </row>
    <row r="30" spans="2:13" s="49" customFormat="1" ht="16.5" customHeight="1" x14ac:dyDescent="0.25">
      <c r="B30" s="74" t="s">
        <v>112</v>
      </c>
      <c r="C30" s="75"/>
      <c r="D30" s="75"/>
      <c r="E30" s="50">
        <v>60967</v>
      </c>
      <c r="F30" s="50">
        <v>65148</v>
      </c>
      <c r="G30" s="50">
        <v>60063</v>
      </c>
      <c r="H30" s="50">
        <v>80349</v>
      </c>
      <c r="I30" s="50">
        <v>84353</v>
      </c>
      <c r="J30" s="50">
        <v>64037.192000000003</v>
      </c>
      <c r="K30" s="50">
        <v>60998.813999999998</v>
      </c>
      <c r="L30" s="50">
        <v>59677.510999999999</v>
      </c>
      <c r="M30" s="50">
        <v>50232.535000000003</v>
      </c>
    </row>
    <row r="31" spans="2:13" s="20" customFormat="1" ht="16.5" customHeight="1" x14ac:dyDescent="0.25">
      <c r="B31" s="45" t="s">
        <v>76</v>
      </c>
      <c r="C31" s="17"/>
      <c r="D31" s="17" t="s">
        <v>31</v>
      </c>
      <c r="E31" s="33">
        <v>54324</v>
      </c>
      <c r="F31" s="33">
        <v>55769</v>
      </c>
      <c r="G31" s="33">
        <v>44665</v>
      </c>
      <c r="H31" s="33">
        <v>55644</v>
      </c>
      <c r="I31" s="33">
        <v>37818</v>
      </c>
      <c r="J31" s="33">
        <v>51721.4</v>
      </c>
      <c r="K31" s="33">
        <v>53987.93</v>
      </c>
      <c r="L31" s="33">
        <v>42033.919999999998</v>
      </c>
      <c r="M31" s="33">
        <v>39856</v>
      </c>
    </row>
    <row r="32" spans="2:13" s="20" customFormat="1" ht="16.5" customHeight="1" x14ac:dyDescent="0.25">
      <c r="B32" s="45" t="s">
        <v>77</v>
      </c>
      <c r="C32" s="17"/>
      <c r="D32" s="17" t="s">
        <v>60</v>
      </c>
      <c r="E32" s="33">
        <v>1473</v>
      </c>
      <c r="F32" s="33">
        <v>624</v>
      </c>
      <c r="G32" s="33">
        <v>9449</v>
      </c>
      <c r="H32" s="33">
        <v>2605</v>
      </c>
      <c r="I32" s="33">
        <v>29335</v>
      </c>
      <c r="J32" s="33">
        <v>8117.6469999999999</v>
      </c>
      <c r="K32" s="33">
        <v>757.11599999999999</v>
      </c>
      <c r="L32" s="33">
        <v>7318.7070000000003</v>
      </c>
      <c r="M32" s="33">
        <v>2434.5</v>
      </c>
    </row>
    <row r="33" spans="2:13" s="20" customFormat="1" ht="22.5" customHeight="1" x14ac:dyDescent="0.25">
      <c r="B33" s="45" t="s">
        <v>78</v>
      </c>
      <c r="C33" s="17"/>
      <c r="D33" s="17" t="s">
        <v>36</v>
      </c>
      <c r="E33" s="33">
        <v>0</v>
      </c>
      <c r="F33" s="33">
        <v>0</v>
      </c>
      <c r="G33" s="33">
        <v>21</v>
      </c>
      <c r="H33" s="33">
        <v>13139</v>
      </c>
      <c r="I33" s="33">
        <v>12806</v>
      </c>
      <c r="J33" s="33">
        <v>1099.8</v>
      </c>
      <c r="K33" s="33">
        <v>3159.13</v>
      </c>
      <c r="L33" s="33">
        <v>152.16399999999999</v>
      </c>
      <c r="M33" s="33">
        <v>24.527999999999999</v>
      </c>
    </row>
    <row r="34" spans="2:13" s="49" customFormat="1" ht="16.5" customHeight="1" x14ac:dyDescent="0.25">
      <c r="B34" s="74" t="s">
        <v>103</v>
      </c>
      <c r="C34" s="75"/>
      <c r="D34" s="75"/>
      <c r="E34" s="50">
        <v>10922</v>
      </c>
      <c r="F34" s="50">
        <v>12340</v>
      </c>
      <c r="G34" s="50">
        <v>7223</v>
      </c>
      <c r="H34" s="50">
        <v>6624</v>
      </c>
      <c r="I34" s="50">
        <v>5934</v>
      </c>
      <c r="J34" s="50">
        <v>6160.1480000000001</v>
      </c>
      <c r="K34" s="50">
        <v>5245.143</v>
      </c>
      <c r="L34" s="50">
        <v>5167.2629999999999</v>
      </c>
      <c r="M34" s="50">
        <v>7860.4660000000003</v>
      </c>
    </row>
    <row r="35" spans="2:13" s="20" customFormat="1" ht="16.5" customHeight="1" x14ac:dyDescent="0.25">
      <c r="B35" s="45" t="s">
        <v>79</v>
      </c>
      <c r="C35" s="17"/>
      <c r="D35" s="17" t="s">
        <v>37</v>
      </c>
      <c r="E35" s="33">
        <v>10922</v>
      </c>
      <c r="F35" s="33">
        <v>11685</v>
      </c>
      <c r="G35" s="33">
        <v>6128</v>
      </c>
      <c r="H35" s="33">
        <v>6624</v>
      </c>
      <c r="I35" s="33">
        <v>5934</v>
      </c>
      <c r="J35" s="33">
        <v>3620.3879999999999</v>
      </c>
      <c r="K35" s="33">
        <v>2631.5430000000001</v>
      </c>
      <c r="L35" s="33">
        <v>4348.7629999999999</v>
      </c>
      <c r="M35" s="33">
        <v>6060.7259999999997</v>
      </c>
    </row>
    <row r="36" spans="2:13" s="20" customFormat="1" ht="22.5" customHeight="1" x14ac:dyDescent="0.25">
      <c r="B36" s="45" t="s">
        <v>80</v>
      </c>
      <c r="C36" s="17"/>
      <c r="D36" s="17" t="s">
        <v>42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2518</v>
      </c>
      <c r="K36" s="33">
        <v>2613.6</v>
      </c>
      <c r="L36" s="33">
        <v>818.5</v>
      </c>
      <c r="M36" s="33">
        <v>1799.74</v>
      </c>
    </row>
    <row r="37" spans="2:13" s="49" customFormat="1" ht="16.5" customHeight="1" x14ac:dyDescent="0.25">
      <c r="B37" s="74" t="s">
        <v>104</v>
      </c>
      <c r="C37" s="75"/>
      <c r="D37" s="75"/>
      <c r="E37" s="50">
        <v>17412</v>
      </c>
      <c r="F37" s="50">
        <v>24927</v>
      </c>
      <c r="G37" s="50">
        <v>16073</v>
      </c>
      <c r="H37" s="50">
        <v>15954</v>
      </c>
      <c r="I37" s="50">
        <v>47122</v>
      </c>
      <c r="J37" s="50">
        <v>12677.174999999999</v>
      </c>
      <c r="K37" s="50">
        <v>8854.6419999999998</v>
      </c>
      <c r="L37" s="50">
        <v>14167.59</v>
      </c>
      <c r="M37" s="50">
        <v>11684.762000000001</v>
      </c>
    </row>
    <row r="38" spans="2:13" s="20" customFormat="1" ht="22.5" customHeight="1" x14ac:dyDescent="0.25">
      <c r="B38" s="45" t="s">
        <v>81</v>
      </c>
      <c r="C38" s="17"/>
      <c r="D38" s="17" t="s">
        <v>96</v>
      </c>
      <c r="E38" s="33">
        <v>11280</v>
      </c>
      <c r="F38" s="33">
        <v>19666</v>
      </c>
      <c r="G38" s="33">
        <v>11318</v>
      </c>
      <c r="H38" s="33">
        <v>12743</v>
      </c>
      <c r="I38" s="33">
        <v>40417</v>
      </c>
      <c r="J38" s="33">
        <v>10227.495999999999</v>
      </c>
      <c r="K38" s="33">
        <v>6840.607</v>
      </c>
      <c r="L38" s="33">
        <v>11916.061</v>
      </c>
      <c r="M38" s="33">
        <v>8532.2620000000006</v>
      </c>
    </row>
    <row r="39" spans="2:13" s="49" customFormat="1" ht="16.5" customHeight="1" x14ac:dyDescent="0.25">
      <c r="B39" s="74" t="s">
        <v>108</v>
      </c>
      <c r="C39" s="75"/>
      <c r="D39" s="75"/>
      <c r="E39" s="50">
        <v>19421</v>
      </c>
      <c r="F39" s="50">
        <v>19641</v>
      </c>
      <c r="G39" s="50">
        <v>20842</v>
      </c>
      <c r="H39" s="50">
        <v>26649</v>
      </c>
      <c r="I39" s="50">
        <v>20823</v>
      </c>
      <c r="J39" s="50">
        <v>18081.099999999999</v>
      </c>
      <c r="K39" s="50">
        <v>22388.169000000002</v>
      </c>
      <c r="L39" s="50">
        <v>28498.681</v>
      </c>
      <c r="M39" s="50">
        <v>21818.585999999999</v>
      </c>
    </row>
    <row r="40" spans="2:13" s="20" customFormat="1" ht="16.5" customHeight="1" x14ac:dyDescent="0.25">
      <c r="B40" s="45" t="s">
        <v>82</v>
      </c>
      <c r="C40" s="17"/>
      <c r="D40" s="17" t="s">
        <v>45</v>
      </c>
      <c r="E40" s="33">
        <v>1648</v>
      </c>
      <c r="F40" s="33">
        <v>895</v>
      </c>
      <c r="G40" s="33">
        <v>665</v>
      </c>
      <c r="H40" s="33">
        <v>1355</v>
      </c>
      <c r="I40" s="33">
        <v>1287</v>
      </c>
      <c r="J40" s="33">
        <v>1553.4449999999999</v>
      </c>
      <c r="K40" s="33">
        <v>2964.0529999999999</v>
      </c>
      <c r="L40" s="33">
        <v>1933.2660000000001</v>
      </c>
      <c r="M40" s="33">
        <v>1597.3240000000001</v>
      </c>
    </row>
    <row r="41" spans="2:13" s="20" customFormat="1" ht="16.5" customHeight="1" x14ac:dyDescent="0.25">
      <c r="B41" s="45" t="s">
        <v>83</v>
      </c>
      <c r="C41" s="17"/>
      <c r="D41" s="17" t="s">
        <v>46</v>
      </c>
      <c r="E41" s="33">
        <v>1895</v>
      </c>
      <c r="F41" s="33">
        <v>2164</v>
      </c>
      <c r="G41" s="33">
        <v>3669</v>
      </c>
      <c r="H41" s="33">
        <v>3457</v>
      </c>
      <c r="I41" s="33">
        <v>2978</v>
      </c>
      <c r="J41" s="33">
        <v>2663.77</v>
      </c>
      <c r="K41" s="33">
        <v>3841.9360000000001</v>
      </c>
      <c r="L41" s="33">
        <v>4735.7929999999997</v>
      </c>
      <c r="M41" s="33">
        <v>1396.3119999999999</v>
      </c>
    </row>
    <row r="42" spans="2:13" s="34" customFormat="1" ht="22.5" customHeight="1" x14ac:dyDescent="0.25">
      <c r="B42" s="45" t="s">
        <v>84</v>
      </c>
      <c r="C42" s="17"/>
      <c r="D42" s="17" t="s">
        <v>34</v>
      </c>
      <c r="E42" s="33">
        <v>9413</v>
      </c>
      <c r="F42" s="33">
        <v>9215</v>
      </c>
      <c r="G42" s="33">
        <v>10603</v>
      </c>
      <c r="H42" s="33">
        <v>13954</v>
      </c>
      <c r="I42" s="33">
        <v>11822</v>
      </c>
      <c r="J42" s="33">
        <v>9319.6820000000007</v>
      </c>
      <c r="K42" s="33">
        <v>11260.037</v>
      </c>
      <c r="L42" s="33">
        <v>13330.986999999999</v>
      </c>
      <c r="M42" s="33">
        <v>11126.063</v>
      </c>
    </row>
    <row r="43" spans="2:13" s="56" customFormat="1" ht="22.5" customHeight="1" x14ac:dyDescent="0.25">
      <c r="B43" s="76" t="s">
        <v>127</v>
      </c>
      <c r="C43" s="76"/>
      <c r="D43" s="76"/>
      <c r="E43" s="55">
        <f>SUM(E10,E14,E19,E21,E24,E26,E30,E34,E37,E39)-SUM(E11:E13,E15:E18,E20,E22:E23,E25,E27:E29,E31:E33,E35:E36,E38,E40:E42)</f>
        <v>25723</v>
      </c>
      <c r="F43" s="55">
        <f t="shared" ref="F43:K43" si="4">SUM(F10,F14,F19,F21,F24,F26,F30,F34,F37,F39)-SUM(F11:F13,F15:F18,F20,F22:F23,F25,F27:F29,F31:F33,F35:F36,F38,F40:F42)</f>
        <v>42646</v>
      </c>
      <c r="G43" s="55">
        <f t="shared" si="4"/>
        <v>38232</v>
      </c>
      <c r="H43" s="55">
        <f t="shared" si="4"/>
        <v>42936</v>
      </c>
      <c r="I43" s="55">
        <f t="shared" si="4"/>
        <v>50859</v>
      </c>
      <c r="J43" s="55">
        <f t="shared" si="4"/>
        <v>49621.067999999912</v>
      </c>
      <c r="K43" s="55">
        <f t="shared" si="4"/>
        <v>27499.129000000015</v>
      </c>
      <c r="L43" s="55">
        <f>IF(ISNUMBER(L9),SUM(L10,L14,L19,L21,L24,L26,L30,L34,L37,L39)-SUM(L11:L13,L15:L18,L20,L22:L23,L25,L27:L29,L31:L33,L35:L36,L38,L40:L42),"…")</f>
        <v>44313.048999999999</v>
      </c>
      <c r="M43" s="55">
        <f>IF(ISNUMBER(M9),SUM(M10,M14,M19,M21,M24,M26,M30,M34,M37,M39)-SUM(M11:M13,M15:M18,M20,M22:M23,M25,M27:M29,M31:M33,M35:M36,M38,M40:M42),"…")</f>
        <v>58860.485000000044</v>
      </c>
    </row>
    <row r="44" spans="2:13" s="10" customFormat="1" ht="22.5" customHeight="1" x14ac:dyDescent="0.25">
      <c r="B44" s="13" t="s">
        <v>98</v>
      </c>
      <c r="C44" s="13"/>
      <c r="E44" s="39">
        <v>89348</v>
      </c>
      <c r="F44" s="39">
        <v>102176</v>
      </c>
      <c r="G44" s="39">
        <v>87826</v>
      </c>
      <c r="H44" s="39">
        <v>113311</v>
      </c>
      <c r="I44" s="39">
        <v>94044</v>
      </c>
      <c r="J44" s="39">
        <v>61975.466000000008</v>
      </c>
      <c r="K44" s="39">
        <v>76828.935999999987</v>
      </c>
      <c r="L44" s="39">
        <v>98019.851999999984</v>
      </c>
      <c r="M44" s="39">
        <v>53715.267</v>
      </c>
    </row>
    <row r="45" spans="2:13" s="49" customFormat="1" ht="16.5" customHeight="1" x14ac:dyDescent="0.25">
      <c r="B45" s="74" t="s">
        <v>99</v>
      </c>
      <c r="C45" s="75"/>
      <c r="D45" s="75"/>
      <c r="E45" s="50">
        <v>3665</v>
      </c>
      <c r="F45" s="50">
        <v>4007</v>
      </c>
      <c r="G45" s="50">
        <v>5073</v>
      </c>
      <c r="H45" s="50">
        <v>9663</v>
      </c>
      <c r="I45" s="50">
        <v>5868</v>
      </c>
      <c r="J45" s="50">
        <v>3115.4780000000001</v>
      </c>
      <c r="K45" s="50">
        <v>6260.6310000000003</v>
      </c>
      <c r="L45" s="50">
        <v>4386.5039999999999</v>
      </c>
      <c r="M45" s="50">
        <v>2380.02</v>
      </c>
    </row>
    <row r="46" spans="2:13" s="20" customFormat="1" ht="22.5" customHeight="1" x14ac:dyDescent="0.25">
      <c r="B46" s="45" t="s">
        <v>85</v>
      </c>
      <c r="C46" s="17"/>
      <c r="D46" s="17" t="s">
        <v>51</v>
      </c>
      <c r="E46" s="33">
        <v>3320</v>
      </c>
      <c r="F46" s="33">
        <v>3329</v>
      </c>
      <c r="G46" s="33">
        <v>4228</v>
      </c>
      <c r="H46" s="33">
        <v>7307</v>
      </c>
      <c r="I46" s="33">
        <v>3743</v>
      </c>
      <c r="J46" s="33">
        <v>3007.7530000000002</v>
      </c>
      <c r="K46" s="33">
        <v>6188.0969999999998</v>
      </c>
      <c r="L46" s="33">
        <v>4322</v>
      </c>
      <c r="M46" s="33">
        <v>2298.2399999999998</v>
      </c>
    </row>
    <row r="47" spans="2:13" s="49" customFormat="1" ht="16.5" customHeight="1" x14ac:dyDescent="0.25">
      <c r="B47" s="74" t="s">
        <v>100</v>
      </c>
      <c r="C47" s="75"/>
      <c r="D47" s="75"/>
      <c r="E47" s="50">
        <v>4941</v>
      </c>
      <c r="F47" s="50">
        <v>10133</v>
      </c>
      <c r="G47" s="50">
        <v>5804</v>
      </c>
      <c r="H47" s="50">
        <v>7336</v>
      </c>
      <c r="I47" s="50">
        <v>6751</v>
      </c>
      <c r="J47" s="50">
        <v>6951.9830000000002</v>
      </c>
      <c r="K47" s="50">
        <v>6212.1760000000004</v>
      </c>
      <c r="L47" s="50">
        <v>12607.352000000001</v>
      </c>
      <c r="M47" s="50">
        <v>6731.6329999999998</v>
      </c>
    </row>
    <row r="48" spans="2:13" s="20" customFormat="1" ht="16.5" customHeight="1" x14ac:dyDescent="0.25">
      <c r="B48" s="44" t="s">
        <v>67</v>
      </c>
      <c r="C48" s="17"/>
      <c r="D48" s="17" t="s">
        <v>47</v>
      </c>
      <c r="E48" s="33">
        <v>690</v>
      </c>
      <c r="F48" s="33">
        <v>431</v>
      </c>
      <c r="G48" s="33">
        <v>471</v>
      </c>
      <c r="H48" s="33">
        <v>1107</v>
      </c>
      <c r="I48" s="33">
        <v>899</v>
      </c>
      <c r="J48" s="33">
        <v>2013.126</v>
      </c>
      <c r="K48" s="33">
        <v>1528.0239999999999</v>
      </c>
      <c r="L48" s="33">
        <v>2364.2370000000001</v>
      </c>
      <c r="M48" s="33">
        <v>1297.596</v>
      </c>
    </row>
    <row r="49" spans="2:13" s="20" customFormat="1" ht="16.5" customHeight="1" x14ac:dyDescent="0.25">
      <c r="B49" s="44" t="s">
        <v>86</v>
      </c>
      <c r="C49" s="17"/>
      <c r="D49" s="17" t="s">
        <v>56</v>
      </c>
      <c r="E49" s="33">
        <v>964</v>
      </c>
      <c r="F49" s="33">
        <v>724</v>
      </c>
      <c r="G49" s="33">
        <v>1045</v>
      </c>
      <c r="H49" s="33">
        <v>562</v>
      </c>
      <c r="I49" s="33">
        <v>1298</v>
      </c>
      <c r="J49" s="33">
        <v>878.66800000000001</v>
      </c>
      <c r="K49" s="33">
        <v>957.06799999999998</v>
      </c>
      <c r="L49" s="33">
        <v>1301.7570000000001</v>
      </c>
      <c r="M49" s="33">
        <v>1797.366</v>
      </c>
    </row>
    <row r="50" spans="2:13" s="20" customFormat="1" ht="16.5" customHeight="1" x14ac:dyDescent="0.25">
      <c r="B50" s="44" t="s">
        <v>87</v>
      </c>
      <c r="C50" s="17"/>
      <c r="D50" s="17" t="s">
        <v>54</v>
      </c>
      <c r="E50" s="33">
        <v>715</v>
      </c>
      <c r="F50" s="33">
        <v>666</v>
      </c>
      <c r="G50" s="33">
        <v>1317</v>
      </c>
      <c r="H50" s="33">
        <v>727</v>
      </c>
      <c r="I50" s="33">
        <v>1001</v>
      </c>
      <c r="J50" s="33">
        <v>657.34400000000005</v>
      </c>
      <c r="K50" s="33">
        <v>1174.5809999999999</v>
      </c>
      <c r="L50" s="33">
        <v>697.78499999999997</v>
      </c>
      <c r="M50" s="33">
        <v>458.25799999999998</v>
      </c>
    </row>
    <row r="51" spans="2:13" s="20" customFormat="1" ht="22.5" customHeight="1" x14ac:dyDescent="0.25">
      <c r="B51" s="44" t="s">
        <v>88</v>
      </c>
      <c r="C51" s="17"/>
      <c r="D51" s="17" t="s">
        <v>52</v>
      </c>
      <c r="E51" s="33">
        <v>1703</v>
      </c>
      <c r="F51" s="33">
        <v>2828</v>
      </c>
      <c r="G51" s="33">
        <v>1274</v>
      </c>
      <c r="H51" s="33">
        <v>3338</v>
      </c>
      <c r="I51" s="33">
        <v>2497</v>
      </c>
      <c r="J51" s="33">
        <v>1665.97</v>
      </c>
      <c r="K51" s="33">
        <v>1446.7380000000001</v>
      </c>
      <c r="L51" s="33">
        <v>1973.5419999999999</v>
      </c>
      <c r="M51" s="33">
        <v>1669.556</v>
      </c>
    </row>
    <row r="52" spans="2:13" s="49" customFormat="1" ht="22.5" customHeight="1" x14ac:dyDescent="0.25">
      <c r="B52" s="74" t="s">
        <v>111</v>
      </c>
      <c r="C52" s="75"/>
      <c r="D52" s="75"/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</row>
    <row r="53" spans="2:13" s="49" customFormat="1" ht="16.5" customHeight="1" x14ac:dyDescent="0.25">
      <c r="B53" s="74" t="s">
        <v>101</v>
      </c>
      <c r="C53" s="75"/>
      <c r="D53" s="75"/>
      <c r="E53" s="50">
        <v>27869</v>
      </c>
      <c r="F53" s="50">
        <v>16775</v>
      </c>
      <c r="G53" s="50">
        <v>11922</v>
      </c>
      <c r="H53" s="50">
        <v>11734</v>
      </c>
      <c r="I53" s="50">
        <v>54</v>
      </c>
      <c r="J53" s="50">
        <v>299.20600000000002</v>
      </c>
      <c r="K53" s="50">
        <v>1260.971</v>
      </c>
      <c r="L53" s="50">
        <v>4075.1590000000001</v>
      </c>
      <c r="M53" s="50">
        <v>1513.4960000000001</v>
      </c>
    </row>
    <row r="54" spans="2:13" s="20" customFormat="1" ht="22.5" customHeight="1" x14ac:dyDescent="0.25">
      <c r="B54" s="45" t="s">
        <v>70</v>
      </c>
      <c r="C54" s="17"/>
      <c r="D54" s="17" t="s">
        <v>32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1229.7470000000001</v>
      </c>
      <c r="L54" s="33">
        <v>2798.2739999999999</v>
      </c>
      <c r="M54" s="33">
        <v>998.23199999999997</v>
      </c>
    </row>
    <row r="55" spans="2:13" s="49" customFormat="1" ht="16.5" customHeight="1" x14ac:dyDescent="0.25">
      <c r="B55" s="74" t="s">
        <v>107</v>
      </c>
      <c r="C55" s="75"/>
      <c r="D55" s="75"/>
      <c r="E55" s="50">
        <v>5313</v>
      </c>
      <c r="F55" s="50">
        <v>4491</v>
      </c>
      <c r="G55" s="50">
        <v>8784</v>
      </c>
      <c r="H55" s="50">
        <v>4647</v>
      </c>
      <c r="I55" s="50">
        <v>7835</v>
      </c>
      <c r="J55" s="50">
        <v>9167.7890000000007</v>
      </c>
      <c r="K55" s="50">
        <v>1296.6099999999999</v>
      </c>
      <c r="L55" s="50">
        <v>12921.712</v>
      </c>
      <c r="M55" s="50">
        <v>6641.9290000000001</v>
      </c>
    </row>
    <row r="56" spans="2:13" s="20" customFormat="1" ht="16.5" customHeight="1" x14ac:dyDescent="0.25">
      <c r="B56" s="44" t="s">
        <v>72</v>
      </c>
      <c r="C56" s="17"/>
      <c r="D56" s="17" t="s">
        <v>39</v>
      </c>
      <c r="E56" s="33">
        <v>4268</v>
      </c>
      <c r="F56" s="33">
        <v>4320</v>
      </c>
      <c r="G56" s="33">
        <v>8063</v>
      </c>
      <c r="H56" s="33">
        <v>3380</v>
      </c>
      <c r="I56" s="33">
        <v>6670</v>
      </c>
      <c r="J56" s="33">
        <v>6710.5389999999998</v>
      </c>
      <c r="K56" s="33">
        <v>0</v>
      </c>
      <c r="L56" s="33">
        <v>7728.59</v>
      </c>
      <c r="M56" s="33">
        <v>6589.3890000000001</v>
      </c>
    </row>
    <row r="57" spans="2:13" s="20" customFormat="1" ht="22.5" customHeight="1" x14ac:dyDescent="0.25">
      <c r="B57" s="45" t="s">
        <v>89</v>
      </c>
      <c r="C57" s="17"/>
      <c r="D57" s="17" t="s">
        <v>61</v>
      </c>
      <c r="E57" s="33">
        <v>1045</v>
      </c>
      <c r="F57" s="33">
        <v>0</v>
      </c>
      <c r="G57" s="33">
        <v>0</v>
      </c>
      <c r="H57" s="33">
        <v>1251</v>
      </c>
      <c r="I57" s="33">
        <v>1165</v>
      </c>
      <c r="J57" s="33">
        <v>2396.65</v>
      </c>
      <c r="K57" s="33">
        <v>1221.3499999999999</v>
      </c>
      <c r="L57" s="33">
        <v>5177.1210000000001</v>
      </c>
      <c r="M57" s="33">
        <v>0</v>
      </c>
    </row>
    <row r="58" spans="2:13" s="49" customFormat="1" ht="16.5" customHeight="1" x14ac:dyDescent="0.25">
      <c r="B58" s="74" t="s">
        <v>129</v>
      </c>
      <c r="C58" s="75"/>
      <c r="D58" s="75"/>
      <c r="E58" s="50">
        <v>1529</v>
      </c>
      <c r="F58" s="50">
        <v>1447</v>
      </c>
      <c r="G58" s="50">
        <v>5258</v>
      </c>
      <c r="H58" s="50">
        <v>9773</v>
      </c>
      <c r="I58" s="50">
        <v>4294</v>
      </c>
      <c r="J58" s="50">
        <v>399.863</v>
      </c>
      <c r="K58" s="50">
        <v>9321.0470000000005</v>
      </c>
      <c r="L58" s="50">
        <v>763.44899999999996</v>
      </c>
      <c r="M58" s="50">
        <v>1014.981</v>
      </c>
    </row>
    <row r="59" spans="2:13" s="20" customFormat="1" ht="22.5" customHeight="1" x14ac:dyDescent="0.25">
      <c r="B59" s="45" t="s">
        <v>75</v>
      </c>
      <c r="C59" s="17"/>
      <c r="D59" s="17" t="s">
        <v>62</v>
      </c>
      <c r="E59" s="33">
        <v>0</v>
      </c>
      <c r="F59" s="33">
        <v>57</v>
      </c>
      <c r="G59" s="33">
        <v>6</v>
      </c>
      <c r="H59" s="33">
        <v>2067</v>
      </c>
      <c r="I59" s="33">
        <v>17</v>
      </c>
      <c r="J59" s="33">
        <v>16.518000000000001</v>
      </c>
      <c r="K59" s="33">
        <v>7207.5370000000003</v>
      </c>
      <c r="L59" s="33">
        <v>38.268000000000001</v>
      </c>
      <c r="M59" s="33">
        <v>12.382999999999999</v>
      </c>
    </row>
    <row r="60" spans="2:13" s="49" customFormat="1" ht="16.5" customHeight="1" x14ac:dyDescent="0.25">
      <c r="B60" s="74" t="s">
        <v>102</v>
      </c>
      <c r="C60" s="75"/>
      <c r="D60" s="75"/>
      <c r="E60" s="50">
        <v>13714</v>
      </c>
      <c r="F60" s="50">
        <v>23257</v>
      </c>
      <c r="G60" s="50">
        <v>19055</v>
      </c>
      <c r="H60" s="50">
        <v>27106</v>
      </c>
      <c r="I60" s="50">
        <v>35261</v>
      </c>
      <c r="J60" s="50">
        <v>16367.370999999999</v>
      </c>
      <c r="K60" s="50">
        <v>23455.814999999999</v>
      </c>
      <c r="L60" s="50">
        <v>37186.328000000001</v>
      </c>
      <c r="M60" s="50">
        <v>14926.504000000001</v>
      </c>
    </row>
    <row r="61" spans="2:13" s="20" customFormat="1" ht="16.5" customHeight="1" x14ac:dyDescent="0.25">
      <c r="B61" s="44" t="s">
        <v>78</v>
      </c>
      <c r="C61" s="17"/>
      <c r="D61" s="17" t="s">
        <v>36</v>
      </c>
      <c r="E61" s="33">
        <v>13470</v>
      </c>
      <c r="F61" s="33">
        <v>11100</v>
      </c>
      <c r="G61" s="33">
        <v>16324</v>
      </c>
      <c r="H61" s="33">
        <v>9955</v>
      </c>
      <c r="I61" s="33">
        <v>27149</v>
      </c>
      <c r="J61" s="33">
        <v>14268.395</v>
      </c>
      <c r="K61" s="33">
        <v>20619.598999999998</v>
      </c>
      <c r="L61" s="33">
        <v>35252.036999999997</v>
      </c>
      <c r="M61" s="33">
        <v>14859.795</v>
      </c>
    </row>
    <row r="62" spans="2:13" s="20" customFormat="1" ht="22.5" customHeight="1" x14ac:dyDescent="0.25">
      <c r="B62" s="45" t="s">
        <v>90</v>
      </c>
      <c r="C62" s="17"/>
      <c r="D62" s="17" t="s">
        <v>53</v>
      </c>
      <c r="E62" s="33">
        <v>0</v>
      </c>
      <c r="F62" s="33">
        <v>13</v>
      </c>
      <c r="G62" s="33">
        <v>0</v>
      </c>
      <c r="H62" s="33">
        <v>0</v>
      </c>
      <c r="I62" s="33">
        <v>0</v>
      </c>
      <c r="J62" s="33">
        <v>2068.7049999999999</v>
      </c>
      <c r="K62" s="33">
        <v>2775.6210000000001</v>
      </c>
      <c r="L62" s="33">
        <v>0</v>
      </c>
      <c r="M62" s="33">
        <v>0</v>
      </c>
    </row>
    <row r="63" spans="2:13" s="49" customFormat="1" ht="23.25" customHeight="1" x14ac:dyDescent="0.25">
      <c r="B63" s="74" t="s">
        <v>103</v>
      </c>
      <c r="C63" s="75"/>
      <c r="D63" s="75"/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</row>
    <row r="64" spans="2:13" s="49" customFormat="1" ht="16.5" customHeight="1" x14ac:dyDescent="0.25">
      <c r="B64" s="74" t="s">
        <v>104</v>
      </c>
      <c r="C64" s="75"/>
      <c r="D64" s="75"/>
      <c r="E64" s="50">
        <v>10871</v>
      </c>
      <c r="F64" s="50">
        <v>15759</v>
      </c>
      <c r="G64" s="50">
        <v>10765</v>
      </c>
      <c r="H64" s="50">
        <v>14376</v>
      </c>
      <c r="I64" s="50">
        <v>10704</v>
      </c>
      <c r="J64" s="50">
        <v>7063.2240000000002</v>
      </c>
      <c r="K64" s="50">
        <v>5221.4790000000003</v>
      </c>
      <c r="L64" s="50">
        <v>3687.3420000000001</v>
      </c>
      <c r="M64" s="50">
        <v>2892.7069999999999</v>
      </c>
    </row>
    <row r="65" spans="2:13" s="20" customFormat="1" ht="16.5" customHeight="1" x14ac:dyDescent="0.25">
      <c r="B65" s="44" t="s">
        <v>81</v>
      </c>
      <c r="C65" s="17"/>
      <c r="D65" s="17" t="s">
        <v>96</v>
      </c>
      <c r="E65" s="33">
        <v>864</v>
      </c>
      <c r="F65" s="33">
        <v>5289</v>
      </c>
      <c r="G65" s="33">
        <v>1423</v>
      </c>
      <c r="H65" s="33">
        <v>1725</v>
      </c>
      <c r="I65" s="33">
        <v>1149</v>
      </c>
      <c r="J65" s="33">
        <v>1194.049</v>
      </c>
      <c r="K65" s="33">
        <v>923.66499999999996</v>
      </c>
      <c r="L65" s="33">
        <v>751.97900000000004</v>
      </c>
      <c r="M65" s="33">
        <v>1101.8989999999999</v>
      </c>
    </row>
    <row r="66" spans="2:13" s="20" customFormat="1" ht="22.5" customHeight="1" x14ac:dyDescent="0.25">
      <c r="B66" s="45" t="s">
        <v>91</v>
      </c>
      <c r="C66" s="17"/>
      <c r="D66" s="17" t="s">
        <v>57</v>
      </c>
      <c r="E66" s="33">
        <v>1376</v>
      </c>
      <c r="F66" s="33">
        <v>2169</v>
      </c>
      <c r="G66" s="33">
        <v>2002</v>
      </c>
      <c r="H66" s="33">
        <v>2368</v>
      </c>
      <c r="I66" s="33">
        <v>1843</v>
      </c>
      <c r="J66" s="33">
        <v>1642.336</v>
      </c>
      <c r="K66" s="33">
        <v>1237.5619999999999</v>
      </c>
      <c r="L66" s="33">
        <v>771.69100000000003</v>
      </c>
      <c r="M66" s="33">
        <v>675.53300000000002</v>
      </c>
    </row>
    <row r="67" spans="2:13" s="49" customFormat="1" ht="16.5" customHeight="1" x14ac:dyDescent="0.25">
      <c r="B67" s="74" t="s">
        <v>108</v>
      </c>
      <c r="C67" s="75"/>
      <c r="D67" s="75"/>
      <c r="E67" s="50">
        <v>21446</v>
      </c>
      <c r="F67" s="50">
        <v>26307</v>
      </c>
      <c r="G67" s="50">
        <v>21165</v>
      </c>
      <c r="H67" s="50">
        <v>28676</v>
      </c>
      <c r="I67" s="50">
        <v>23277</v>
      </c>
      <c r="J67" s="50">
        <v>18610.552</v>
      </c>
      <c r="K67" s="50">
        <v>23800.206999999999</v>
      </c>
      <c r="L67" s="50">
        <v>22392.006000000001</v>
      </c>
      <c r="M67" s="50">
        <v>17613.996999999999</v>
      </c>
    </row>
    <row r="68" spans="2:13" s="20" customFormat="1" ht="16.5" customHeight="1" x14ac:dyDescent="0.25">
      <c r="B68" s="44" t="s">
        <v>92</v>
      </c>
      <c r="C68" s="17"/>
      <c r="D68" s="17" t="s">
        <v>55</v>
      </c>
      <c r="E68" s="33">
        <v>727</v>
      </c>
      <c r="F68" s="33">
        <v>923</v>
      </c>
      <c r="G68" s="33">
        <v>927</v>
      </c>
      <c r="H68" s="33">
        <v>928</v>
      </c>
      <c r="I68" s="33">
        <v>902</v>
      </c>
      <c r="J68" s="33">
        <v>695.53599999999994</v>
      </c>
      <c r="K68" s="33">
        <v>1161.1110000000001</v>
      </c>
      <c r="L68" s="33">
        <v>812.81700000000001</v>
      </c>
      <c r="M68" s="33">
        <v>1497.354</v>
      </c>
    </row>
    <row r="69" spans="2:13" s="20" customFormat="1" ht="16.5" customHeight="1" x14ac:dyDescent="0.25">
      <c r="B69" s="44" t="s">
        <v>93</v>
      </c>
      <c r="C69" s="17"/>
      <c r="D69" s="17" t="s">
        <v>50</v>
      </c>
      <c r="E69" s="33">
        <v>5559</v>
      </c>
      <c r="F69" s="33">
        <v>4409</v>
      </c>
      <c r="G69" s="33">
        <v>3031</v>
      </c>
      <c r="H69" s="33">
        <v>4388</v>
      </c>
      <c r="I69" s="33">
        <v>4828</v>
      </c>
      <c r="J69" s="33">
        <v>2754.9760000000001</v>
      </c>
      <c r="K69" s="33">
        <v>2563.5239999999999</v>
      </c>
      <c r="L69" s="33">
        <v>4141.3159999999998</v>
      </c>
      <c r="M69" s="33">
        <v>2959.558</v>
      </c>
    </row>
    <row r="70" spans="2:13" s="20" customFormat="1" ht="16.5" customHeight="1" x14ac:dyDescent="0.25">
      <c r="B70" s="44" t="s">
        <v>94</v>
      </c>
      <c r="C70" s="17"/>
      <c r="D70" s="17" t="s">
        <v>49</v>
      </c>
      <c r="E70" s="33">
        <v>2184</v>
      </c>
      <c r="F70" s="33">
        <v>4984</v>
      </c>
      <c r="G70" s="33">
        <v>2769</v>
      </c>
      <c r="H70" s="33">
        <v>2991</v>
      </c>
      <c r="I70" s="33">
        <v>2885</v>
      </c>
      <c r="J70" s="33">
        <v>3329.377</v>
      </c>
      <c r="K70" s="33">
        <v>3525.32</v>
      </c>
      <c r="L70" s="33">
        <v>2246.8180000000002</v>
      </c>
      <c r="M70" s="33">
        <v>423.29300000000001</v>
      </c>
    </row>
    <row r="71" spans="2:13" s="20" customFormat="1" ht="16.5" customHeight="1" x14ac:dyDescent="0.25">
      <c r="B71" s="44" t="s">
        <v>83</v>
      </c>
      <c r="C71" s="17"/>
      <c r="D71" s="17" t="s">
        <v>46</v>
      </c>
      <c r="E71" s="33">
        <v>1095</v>
      </c>
      <c r="F71" s="33">
        <v>263</v>
      </c>
      <c r="G71" s="33">
        <v>1098</v>
      </c>
      <c r="H71" s="33">
        <v>1198</v>
      </c>
      <c r="I71" s="33">
        <v>920</v>
      </c>
      <c r="J71" s="33">
        <v>518.78099999999995</v>
      </c>
      <c r="K71" s="33">
        <v>1284.1400000000001</v>
      </c>
      <c r="L71" s="33">
        <v>1032.575</v>
      </c>
      <c r="M71" s="33">
        <v>544.81200000000001</v>
      </c>
    </row>
    <row r="72" spans="2:13" s="20" customFormat="1" ht="16.5" customHeight="1" x14ac:dyDescent="0.25">
      <c r="B72" s="44" t="s">
        <v>84</v>
      </c>
      <c r="C72" s="17"/>
      <c r="D72" s="17" t="s">
        <v>34</v>
      </c>
      <c r="E72" s="33">
        <v>7818</v>
      </c>
      <c r="F72" s="33">
        <v>10522</v>
      </c>
      <c r="G72" s="33">
        <v>9159</v>
      </c>
      <c r="H72" s="33">
        <v>13591</v>
      </c>
      <c r="I72" s="33">
        <v>10192</v>
      </c>
      <c r="J72" s="33">
        <v>8466.2649999999994</v>
      </c>
      <c r="K72" s="33">
        <v>10853.111999999999</v>
      </c>
      <c r="L72" s="33">
        <v>10043.026</v>
      </c>
      <c r="M72" s="33">
        <v>8319.3790000000008</v>
      </c>
    </row>
    <row r="73" spans="2:13" s="34" customFormat="1" ht="22.5" customHeight="1" x14ac:dyDescent="0.25">
      <c r="B73" s="44" t="s">
        <v>95</v>
      </c>
      <c r="C73" s="17"/>
      <c r="D73" s="17" t="s">
        <v>59</v>
      </c>
      <c r="E73" s="33">
        <v>480</v>
      </c>
      <c r="F73" s="33">
        <v>968</v>
      </c>
      <c r="G73" s="33">
        <v>818</v>
      </c>
      <c r="H73" s="33">
        <v>1607</v>
      </c>
      <c r="I73" s="33">
        <v>1089</v>
      </c>
      <c r="J73" s="33">
        <v>639.55600000000004</v>
      </c>
      <c r="K73" s="33">
        <v>684.39700000000005</v>
      </c>
      <c r="L73" s="33">
        <v>1288.2819999999999</v>
      </c>
      <c r="M73" s="33">
        <v>301.90600000000001</v>
      </c>
    </row>
    <row r="74" spans="2:13" s="56" customFormat="1" ht="22.5" customHeight="1" x14ac:dyDescent="0.25">
      <c r="B74" s="76" t="s">
        <v>127</v>
      </c>
      <c r="C74" s="76"/>
      <c r="D74" s="76"/>
      <c r="E74" s="55">
        <f t="shared" ref="E74:M74" si="5">SUM(E45,E47,E52,E53,E55,E58,E60,E63,E64,E67)-SUM(E46,E48:E51,E54,E56:E57,E59,E61:E62,E65:E66,E68:E73)</f>
        <v>43070</v>
      </c>
      <c r="F74" s="55">
        <f t="shared" si="5"/>
        <v>49181</v>
      </c>
      <c r="G74" s="55">
        <f t="shared" si="5"/>
        <v>33871</v>
      </c>
      <c r="H74" s="55">
        <f t="shared" si="5"/>
        <v>54821</v>
      </c>
      <c r="I74" s="55">
        <f t="shared" si="5"/>
        <v>25797</v>
      </c>
      <c r="J74" s="55">
        <f t="shared" si="5"/>
        <v>9050.9219999999987</v>
      </c>
      <c r="K74" s="55">
        <f t="shared" si="5"/>
        <v>10247.743000000017</v>
      </c>
      <c r="L74" s="55">
        <f t="shared" ref="L74" si="6">SUM(L45,L47,L52,L53,L55,L58,L60,L63,L64,L67)-SUM(L46,L48:L51,L54,L56:L57,L59,L61:L62,L65:L66,L68:L73)</f>
        <v>15277.737000000023</v>
      </c>
      <c r="M74" s="55">
        <f t="shared" si="5"/>
        <v>7910.718000000008</v>
      </c>
    </row>
    <row r="75" spans="2:13" s="6" customFormat="1" ht="22.5" customHeight="1" x14ac:dyDescent="0.25">
      <c r="B75" s="77" t="s">
        <v>27</v>
      </c>
      <c r="C75" s="77"/>
      <c r="D75" s="78"/>
      <c r="E75" s="35">
        <f t="shared" ref="E75:K75" si="7">SUM(E9,E44)</f>
        <v>637195</v>
      </c>
      <c r="F75" s="35">
        <f t="shared" si="7"/>
        <v>539801</v>
      </c>
      <c r="G75" s="35">
        <f t="shared" si="7"/>
        <v>538092</v>
      </c>
      <c r="H75" s="35">
        <f t="shared" si="7"/>
        <v>515606</v>
      </c>
      <c r="I75" s="35">
        <f t="shared" si="7"/>
        <v>612509</v>
      </c>
      <c r="J75" s="35">
        <f t="shared" si="7"/>
        <v>512131.78199999983</v>
      </c>
      <c r="K75" s="35">
        <f t="shared" si="7"/>
        <v>515513.37899999996</v>
      </c>
      <c r="L75" s="35">
        <f>IF(L9="…","…",SUM(L9,L44))</f>
        <v>395914.01199999999</v>
      </c>
      <c r="M75" s="35">
        <f>IF(M9="…","…",SUM(M9,M44))</f>
        <v>475077.56200000003</v>
      </c>
    </row>
    <row r="76" spans="2:13" s="36" customFormat="1" ht="6.75" customHeight="1" x14ac:dyDescent="0.25"/>
    <row r="77" spans="2:13" s="36" customFormat="1" ht="23.25" customHeight="1" x14ac:dyDescent="0.25">
      <c r="B77" s="79" t="s">
        <v>128</v>
      </c>
      <c r="C77" s="80"/>
      <c r="D77" s="81"/>
      <c r="E77" s="81"/>
      <c r="F77" s="81"/>
      <c r="G77" s="81"/>
      <c r="H77" s="81"/>
      <c r="I77" s="81"/>
      <c r="J77" s="81"/>
      <c r="K77" s="81"/>
      <c r="L77" s="81"/>
      <c r="M77" s="82"/>
    </row>
    <row r="78" spans="2:13" s="31" customFormat="1" ht="6.75" customHeight="1" thickBot="1" x14ac:dyDescent="0.25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</row>
    <row r="79" spans="2:13" s="20" customFormat="1" ht="16.5" customHeight="1" x14ac:dyDescent="0.25">
      <c r="B79" s="17"/>
      <c r="C79" s="17"/>
      <c r="D79" s="17"/>
      <c r="E79" s="33"/>
      <c r="F79" s="33"/>
      <c r="G79" s="33"/>
      <c r="H79" s="33"/>
      <c r="I79" s="33"/>
      <c r="J79" s="33"/>
      <c r="K79" s="33"/>
      <c r="L79" s="33"/>
      <c r="M79" s="33"/>
    </row>
    <row r="80" spans="2:13" s="20" customFormat="1" ht="16.5" customHeight="1" x14ac:dyDescent="0.25">
      <c r="B80" s="17"/>
      <c r="C80" s="17"/>
      <c r="D80" s="17"/>
      <c r="E80" s="33"/>
      <c r="F80" s="33"/>
      <c r="G80" s="33"/>
      <c r="H80" s="33"/>
      <c r="I80" s="33"/>
      <c r="J80" s="33"/>
      <c r="K80" s="33"/>
      <c r="L80" s="33"/>
      <c r="M80" s="33"/>
    </row>
    <row r="81" spans="2:13" s="20" customFormat="1" ht="16.5" customHeight="1" x14ac:dyDescent="0.25">
      <c r="B81" s="17"/>
      <c r="C81" s="17"/>
      <c r="D81" s="17"/>
      <c r="E81" s="33"/>
      <c r="F81" s="33"/>
      <c r="G81" s="33"/>
      <c r="H81" s="33"/>
      <c r="I81" s="33"/>
      <c r="J81" s="33"/>
      <c r="K81" s="33"/>
      <c r="L81" s="33"/>
      <c r="M81" s="33"/>
    </row>
    <row r="82" spans="2:13" s="20" customFormat="1" ht="16.5" customHeight="1" x14ac:dyDescent="0.25">
      <c r="B82" s="17"/>
      <c r="C82" s="17"/>
      <c r="D82" s="17"/>
      <c r="E82" s="33"/>
      <c r="F82" s="33"/>
      <c r="G82" s="33"/>
      <c r="H82" s="33"/>
      <c r="I82" s="33"/>
      <c r="J82" s="33"/>
      <c r="K82" s="33"/>
      <c r="L82" s="33"/>
      <c r="M82" s="33"/>
    </row>
    <row r="83" spans="2:13" s="20" customFormat="1" ht="16.5" customHeight="1" x14ac:dyDescent="0.25">
      <c r="B83" s="17"/>
      <c r="C83" s="17"/>
      <c r="D83" s="17"/>
      <c r="E83" s="33"/>
      <c r="F83" s="33"/>
      <c r="G83" s="33"/>
      <c r="H83" s="33"/>
      <c r="I83" s="33"/>
      <c r="J83" s="33"/>
      <c r="K83" s="33"/>
      <c r="L83" s="33"/>
      <c r="M83" s="33"/>
    </row>
    <row r="84" spans="2:13" s="20" customFormat="1" ht="16.5" customHeight="1" x14ac:dyDescent="0.25">
      <c r="B84" s="17"/>
      <c r="C84" s="17"/>
      <c r="D84" s="17"/>
      <c r="E84" s="33"/>
      <c r="F84" s="33"/>
      <c r="G84" s="33"/>
      <c r="H84" s="33"/>
      <c r="I84" s="33"/>
      <c r="J84" s="33"/>
      <c r="K84" s="33"/>
      <c r="L84" s="33"/>
      <c r="M84" s="33"/>
    </row>
    <row r="85" spans="2:13" s="20" customFormat="1" ht="16.5" customHeight="1" x14ac:dyDescent="0.25">
      <c r="B85" s="17"/>
      <c r="C85" s="17"/>
      <c r="D85" s="17"/>
      <c r="E85" s="33"/>
      <c r="F85" s="33"/>
      <c r="G85" s="33"/>
      <c r="H85" s="33"/>
      <c r="I85" s="33"/>
      <c r="J85" s="33"/>
      <c r="K85" s="33"/>
      <c r="L85" s="33"/>
      <c r="M85" s="33"/>
    </row>
    <row r="86" spans="2:13" s="20" customFormat="1" ht="16.5" customHeight="1" x14ac:dyDescent="0.25">
      <c r="B86" s="17"/>
      <c r="C86" s="17"/>
      <c r="D86" s="17"/>
      <c r="E86" s="33"/>
      <c r="F86" s="33"/>
      <c r="G86" s="33"/>
      <c r="H86" s="33"/>
      <c r="I86" s="33"/>
      <c r="J86" s="33"/>
      <c r="K86" s="33"/>
      <c r="L86" s="33"/>
      <c r="M86" s="33"/>
    </row>
    <row r="87" spans="2:13" s="20" customFormat="1" ht="16.5" customHeight="1" x14ac:dyDescent="0.25">
      <c r="B87" s="17"/>
      <c r="C87" s="17"/>
      <c r="D87" s="17"/>
      <c r="E87" s="33"/>
      <c r="F87" s="33"/>
      <c r="G87" s="33"/>
      <c r="H87" s="33"/>
      <c r="I87" s="33"/>
      <c r="J87" s="33"/>
      <c r="K87" s="33"/>
      <c r="L87" s="33"/>
      <c r="M87" s="33"/>
    </row>
    <row r="88" spans="2:13" s="20" customFormat="1" ht="16.5" customHeight="1" x14ac:dyDescent="0.25">
      <c r="B88" s="17"/>
      <c r="C88" s="17"/>
      <c r="D88" s="17"/>
      <c r="E88" s="33"/>
      <c r="F88" s="33"/>
      <c r="G88" s="33"/>
      <c r="H88" s="33"/>
      <c r="I88" s="33"/>
      <c r="J88" s="33"/>
      <c r="K88" s="33"/>
      <c r="L88" s="33"/>
      <c r="M88" s="33"/>
    </row>
    <row r="89" spans="2:13" s="20" customFormat="1" ht="16.5" customHeight="1" x14ac:dyDescent="0.25">
      <c r="B89" s="17"/>
      <c r="C89" s="17"/>
      <c r="D89" s="17"/>
      <c r="E89" s="33"/>
      <c r="F89" s="33"/>
      <c r="G89" s="33"/>
      <c r="H89" s="33"/>
      <c r="I89" s="33"/>
      <c r="J89" s="33"/>
      <c r="K89" s="33"/>
      <c r="L89" s="33"/>
      <c r="M89" s="33"/>
    </row>
    <row r="90" spans="2:13" s="20" customFormat="1" ht="16.5" customHeight="1" x14ac:dyDescent="0.25">
      <c r="B90" s="17"/>
      <c r="C90" s="17"/>
      <c r="D90" s="17"/>
      <c r="E90" s="33"/>
      <c r="F90" s="33"/>
      <c r="G90" s="33"/>
      <c r="H90" s="33"/>
      <c r="I90" s="33"/>
      <c r="J90" s="33"/>
      <c r="K90" s="33"/>
      <c r="L90" s="33"/>
      <c r="M90" s="33"/>
    </row>
    <row r="91" spans="2:13" s="20" customFormat="1" ht="16.5" customHeight="1" x14ac:dyDescent="0.25">
      <c r="B91" s="17"/>
      <c r="C91" s="17"/>
      <c r="D91" s="17"/>
      <c r="E91" s="33"/>
      <c r="F91" s="33"/>
      <c r="G91" s="33"/>
      <c r="H91" s="33"/>
      <c r="I91" s="33"/>
      <c r="J91" s="33"/>
      <c r="K91" s="33"/>
      <c r="L91" s="33"/>
      <c r="M91" s="33"/>
    </row>
    <row r="92" spans="2:13" s="20" customFormat="1" ht="16.5" customHeight="1" x14ac:dyDescent="0.25">
      <c r="B92" s="17"/>
      <c r="C92" s="17"/>
      <c r="D92" s="17"/>
      <c r="E92" s="33"/>
      <c r="F92" s="33"/>
      <c r="G92" s="33"/>
      <c r="H92" s="33"/>
      <c r="I92" s="33"/>
      <c r="J92" s="33"/>
      <c r="K92" s="33"/>
      <c r="L92" s="33"/>
      <c r="M92" s="33"/>
    </row>
    <row r="93" spans="2:13" s="20" customFormat="1" ht="16.5" customHeight="1" x14ac:dyDescent="0.25">
      <c r="B93" s="17"/>
      <c r="C93" s="17"/>
      <c r="D93" s="17"/>
      <c r="E93" s="33"/>
      <c r="F93" s="33"/>
      <c r="G93" s="33"/>
      <c r="H93" s="33"/>
      <c r="I93" s="33"/>
      <c r="J93" s="33"/>
      <c r="K93" s="33"/>
      <c r="L93" s="33"/>
      <c r="M93" s="33"/>
    </row>
    <row r="94" spans="2:13" s="20" customFormat="1" ht="16.5" customHeight="1" x14ac:dyDescent="0.25">
      <c r="B94" s="17"/>
      <c r="C94" s="17"/>
      <c r="D94" s="17"/>
      <c r="E94" s="33"/>
      <c r="F94" s="33"/>
      <c r="G94" s="33"/>
      <c r="H94" s="33"/>
      <c r="I94" s="33"/>
      <c r="J94" s="33"/>
      <c r="K94" s="33"/>
      <c r="L94" s="33"/>
      <c r="M94" s="33"/>
    </row>
    <row r="95" spans="2:13" s="20" customFormat="1" ht="16.5" customHeight="1" x14ac:dyDescent="0.25">
      <c r="B95" s="17"/>
      <c r="C95" s="17"/>
      <c r="D95" s="17"/>
      <c r="E95" s="33"/>
      <c r="F95" s="33"/>
      <c r="G95" s="33"/>
      <c r="H95" s="33"/>
      <c r="I95" s="33"/>
      <c r="J95" s="33"/>
      <c r="K95" s="33"/>
      <c r="L95" s="33"/>
      <c r="M95" s="33"/>
    </row>
    <row r="96" spans="2:13" s="20" customFormat="1" ht="16.5" customHeight="1" x14ac:dyDescent="0.25">
      <c r="B96" s="17"/>
      <c r="C96" s="17"/>
      <c r="D96" s="17"/>
      <c r="E96" s="33"/>
      <c r="F96" s="33"/>
      <c r="G96" s="33"/>
      <c r="H96" s="33"/>
      <c r="I96" s="33"/>
      <c r="J96" s="33"/>
      <c r="K96" s="33"/>
      <c r="L96" s="33"/>
      <c r="M96" s="33"/>
    </row>
    <row r="97" spans="2:13" s="20" customFormat="1" ht="16.5" customHeight="1" x14ac:dyDescent="0.25">
      <c r="B97" s="17"/>
      <c r="C97" s="17"/>
      <c r="D97" s="17"/>
      <c r="E97" s="33"/>
      <c r="F97" s="33"/>
      <c r="G97" s="33"/>
      <c r="H97" s="33"/>
      <c r="I97" s="33"/>
      <c r="J97" s="33"/>
      <c r="K97" s="33"/>
      <c r="L97" s="33"/>
      <c r="M97" s="33"/>
    </row>
    <row r="98" spans="2:13" s="20" customFormat="1" ht="16.5" customHeight="1" x14ac:dyDescent="0.25">
      <c r="B98" s="17"/>
      <c r="C98" s="17"/>
      <c r="D98" s="17"/>
      <c r="E98" s="33"/>
      <c r="F98" s="33"/>
      <c r="G98" s="33"/>
      <c r="H98" s="33"/>
      <c r="I98" s="33"/>
      <c r="J98" s="33"/>
      <c r="K98" s="33"/>
      <c r="L98" s="33"/>
      <c r="M98" s="33"/>
    </row>
    <row r="99" spans="2:13" s="20" customFormat="1" ht="16.5" customHeight="1" x14ac:dyDescent="0.25">
      <c r="B99" s="17"/>
      <c r="C99" s="17"/>
      <c r="D99" s="17"/>
      <c r="E99" s="33"/>
      <c r="F99" s="33"/>
      <c r="G99" s="33"/>
      <c r="H99" s="33"/>
      <c r="I99" s="33"/>
      <c r="J99" s="33"/>
      <c r="K99" s="33"/>
      <c r="L99" s="33"/>
      <c r="M99" s="33"/>
    </row>
    <row r="100" spans="2:13" s="20" customFormat="1" ht="16.5" customHeight="1" x14ac:dyDescent="0.25">
      <c r="B100" s="17"/>
      <c r="C100" s="17"/>
      <c r="D100" s="17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2:13" s="20" customFormat="1" ht="16.5" customHeight="1" x14ac:dyDescent="0.25">
      <c r="B101" s="17"/>
      <c r="C101" s="17"/>
      <c r="D101" s="17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2:13" s="20" customFormat="1" ht="16.5" customHeight="1" x14ac:dyDescent="0.25">
      <c r="B102" s="17"/>
      <c r="C102" s="17"/>
      <c r="D102" s="17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2:13" s="20" customFormat="1" ht="16.5" customHeight="1" x14ac:dyDescent="0.25">
      <c r="B103" s="17"/>
      <c r="C103" s="17"/>
      <c r="D103" s="17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2:13" s="20" customFormat="1" ht="16.5" customHeight="1" x14ac:dyDescent="0.25">
      <c r="B104" s="17"/>
      <c r="C104" s="17"/>
      <c r="D104" s="17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2:13" s="20" customFormat="1" ht="16.5" customHeight="1" x14ac:dyDescent="0.25">
      <c r="B105" s="17"/>
      <c r="C105" s="17"/>
      <c r="D105" s="17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2:13" s="20" customFormat="1" ht="16.5" customHeight="1" x14ac:dyDescent="0.25">
      <c r="B106" s="17"/>
      <c r="C106" s="17"/>
      <c r="D106" s="17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2:13" s="20" customFormat="1" ht="16.5" customHeight="1" x14ac:dyDescent="0.25">
      <c r="B107" s="17"/>
      <c r="C107" s="17"/>
      <c r="D107" s="17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2:13" s="20" customFormat="1" ht="16.5" customHeight="1" x14ac:dyDescent="0.25">
      <c r="B108" s="17"/>
      <c r="C108" s="17"/>
      <c r="D108" s="17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2:13" s="20" customFormat="1" ht="16.5" customHeight="1" x14ac:dyDescent="0.25">
      <c r="B109" s="17"/>
      <c r="C109" s="17"/>
      <c r="D109" s="17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2:13" s="20" customFormat="1" ht="16.5" customHeight="1" x14ac:dyDescent="0.25">
      <c r="B110" s="17"/>
      <c r="C110" s="17"/>
      <c r="D110" s="17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2:13" s="20" customFormat="1" ht="16.5" customHeight="1" x14ac:dyDescent="0.25">
      <c r="B111" s="17"/>
      <c r="C111" s="17"/>
      <c r="D111" s="17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2:13" s="20" customFormat="1" ht="16.5" customHeight="1" x14ac:dyDescent="0.25">
      <c r="B112" s="17"/>
      <c r="C112" s="17"/>
      <c r="D112" s="17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2:13" s="20" customFormat="1" ht="16.5" customHeight="1" x14ac:dyDescent="0.25">
      <c r="B113" s="17"/>
      <c r="C113" s="17"/>
      <c r="D113" s="17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2:13" s="20" customFormat="1" ht="16.5" customHeight="1" x14ac:dyDescent="0.25">
      <c r="B114" s="17"/>
      <c r="C114" s="17"/>
      <c r="D114" s="17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2:13" s="20" customFormat="1" ht="16.5" customHeight="1" x14ac:dyDescent="0.25">
      <c r="B115" s="17"/>
      <c r="C115" s="17"/>
      <c r="D115" s="17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2:13" s="20" customFormat="1" ht="16.5" customHeight="1" x14ac:dyDescent="0.25">
      <c r="B116" s="17"/>
      <c r="C116" s="17"/>
      <c r="D116" s="17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2:13" s="20" customFormat="1" ht="16.5" customHeight="1" x14ac:dyDescent="0.25">
      <c r="B117" s="17"/>
      <c r="C117" s="17"/>
      <c r="D117" s="17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2:13" s="20" customFormat="1" ht="16.5" customHeight="1" x14ac:dyDescent="0.25">
      <c r="B118" s="17"/>
      <c r="C118" s="17"/>
      <c r="D118" s="17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2:13" s="20" customFormat="1" ht="16.5" customHeight="1" x14ac:dyDescent="0.25">
      <c r="B119" s="17"/>
      <c r="C119" s="17"/>
      <c r="D119" s="17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2:13" s="20" customFormat="1" ht="16.5" customHeight="1" x14ac:dyDescent="0.25">
      <c r="B120" s="17"/>
      <c r="C120" s="17"/>
      <c r="D120" s="17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2:13" s="20" customFormat="1" ht="16.5" customHeight="1" x14ac:dyDescent="0.25">
      <c r="B121" s="17"/>
      <c r="C121" s="17"/>
      <c r="D121" s="17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2:13" s="20" customFormat="1" ht="16.5" customHeight="1" x14ac:dyDescent="0.25">
      <c r="B122" s="17"/>
      <c r="C122" s="17"/>
      <c r="D122" s="17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2:13" s="20" customFormat="1" ht="16.5" customHeight="1" x14ac:dyDescent="0.25">
      <c r="B123" s="17"/>
      <c r="C123" s="17"/>
      <c r="D123" s="17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2:13" s="20" customFormat="1" ht="16.5" customHeight="1" x14ac:dyDescent="0.25">
      <c r="B124" s="17"/>
      <c r="C124" s="17"/>
      <c r="D124" s="17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2:13" s="20" customFormat="1" ht="16.5" customHeight="1" x14ac:dyDescent="0.25">
      <c r="B125" s="17"/>
      <c r="C125" s="17"/>
      <c r="D125" s="17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2:13" s="20" customFormat="1" ht="16.5" customHeight="1" x14ac:dyDescent="0.25">
      <c r="B126" s="17"/>
      <c r="C126" s="17"/>
      <c r="D126" s="17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2:13" s="20" customFormat="1" ht="16.5" customHeight="1" x14ac:dyDescent="0.25">
      <c r="B127" s="17"/>
      <c r="C127" s="17"/>
      <c r="D127" s="17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2:13" s="20" customFormat="1" ht="16.5" customHeight="1" x14ac:dyDescent="0.25">
      <c r="B128" s="17"/>
      <c r="C128" s="17"/>
      <c r="D128" s="17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2:13" s="20" customFormat="1" ht="16.5" customHeight="1" x14ac:dyDescent="0.25">
      <c r="B129" s="17"/>
      <c r="C129" s="17"/>
      <c r="D129" s="17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2:13" s="20" customFormat="1" ht="16.5" customHeight="1" x14ac:dyDescent="0.25">
      <c r="B130" s="17"/>
      <c r="C130" s="17"/>
      <c r="D130" s="17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2:13" s="20" customFormat="1" ht="16.5" customHeight="1" x14ac:dyDescent="0.25">
      <c r="B131" s="17"/>
      <c r="C131" s="17"/>
      <c r="D131" s="17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2:13" s="20" customFormat="1" ht="16.5" customHeight="1" x14ac:dyDescent="0.25">
      <c r="B132" s="17"/>
      <c r="C132" s="17"/>
      <c r="D132" s="17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2:13" s="20" customFormat="1" ht="16.5" customHeight="1" x14ac:dyDescent="0.25">
      <c r="B133" s="17"/>
      <c r="C133" s="17"/>
      <c r="D133" s="17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2:13" s="20" customFormat="1" ht="16.5" customHeight="1" x14ac:dyDescent="0.25">
      <c r="B134" s="17"/>
      <c r="C134" s="17"/>
      <c r="D134" s="17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2:13" s="20" customFormat="1" ht="16.5" customHeight="1" x14ac:dyDescent="0.25">
      <c r="B135" s="17"/>
      <c r="C135" s="17"/>
      <c r="D135" s="17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2:13" s="20" customFormat="1" ht="16.5" customHeight="1" x14ac:dyDescent="0.25">
      <c r="B136" s="17"/>
      <c r="C136" s="17"/>
      <c r="D136" s="17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2:13" s="20" customFormat="1" ht="16.5" customHeight="1" x14ac:dyDescent="0.25">
      <c r="B137" s="17"/>
      <c r="C137" s="17"/>
      <c r="D137" s="17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2:13" s="20" customFormat="1" ht="16.5" customHeight="1" x14ac:dyDescent="0.25">
      <c r="B138" s="17"/>
      <c r="C138" s="17"/>
      <c r="D138" s="17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2:13" s="20" customFormat="1" ht="16.5" customHeight="1" x14ac:dyDescent="0.25">
      <c r="B139" s="17"/>
      <c r="C139" s="17"/>
      <c r="D139" s="17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2:13" s="20" customFormat="1" ht="16.5" customHeight="1" x14ac:dyDescent="0.25">
      <c r="B140" s="17"/>
      <c r="C140" s="17"/>
      <c r="D140" s="17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2:13" s="20" customFormat="1" ht="16.5" customHeight="1" x14ac:dyDescent="0.25">
      <c r="B141" s="17"/>
      <c r="C141" s="17"/>
      <c r="D141" s="17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2:13" s="20" customFormat="1" ht="16.5" customHeight="1" x14ac:dyDescent="0.25">
      <c r="B142" s="17"/>
      <c r="C142" s="17"/>
      <c r="D142" s="17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2:13" s="20" customFormat="1" ht="16.5" customHeight="1" x14ac:dyDescent="0.25">
      <c r="B143" s="17"/>
      <c r="C143" s="17"/>
      <c r="D143" s="17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2:13" s="20" customFormat="1" ht="16.5" customHeight="1" x14ac:dyDescent="0.25">
      <c r="B144" s="17"/>
      <c r="C144" s="17"/>
      <c r="D144" s="17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2:13" s="20" customFormat="1" ht="16.5" customHeight="1" x14ac:dyDescent="0.25">
      <c r="B145" s="17"/>
      <c r="C145" s="17"/>
      <c r="D145" s="17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2:13" s="20" customFormat="1" ht="16.5" customHeight="1" x14ac:dyDescent="0.25">
      <c r="B146" s="17"/>
      <c r="C146" s="17"/>
      <c r="D146" s="17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2:13" s="20" customFormat="1" ht="16.5" customHeight="1" x14ac:dyDescent="0.25">
      <c r="B147" s="17"/>
      <c r="C147" s="17"/>
      <c r="D147" s="17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2:13" s="20" customFormat="1" ht="16.5" customHeight="1" x14ac:dyDescent="0.25">
      <c r="B148" s="17"/>
      <c r="C148" s="17"/>
      <c r="D148" s="17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2:13" s="20" customFormat="1" ht="16.5" customHeight="1" x14ac:dyDescent="0.25">
      <c r="B149" s="17"/>
      <c r="C149" s="17"/>
      <c r="D149" s="17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2:13" s="20" customFormat="1" ht="16.5" customHeight="1" x14ac:dyDescent="0.25">
      <c r="B150" s="17"/>
      <c r="C150" s="17"/>
      <c r="D150" s="17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2:13" s="20" customFormat="1" ht="16.5" customHeight="1" x14ac:dyDescent="0.25">
      <c r="B151" s="17"/>
      <c r="C151" s="17"/>
      <c r="D151" s="17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2:13" s="20" customFormat="1" ht="16.5" customHeight="1" x14ac:dyDescent="0.25">
      <c r="B152" s="17"/>
      <c r="C152" s="17"/>
      <c r="D152" s="17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2:13" s="20" customFormat="1" ht="16.5" customHeight="1" x14ac:dyDescent="0.25">
      <c r="B153" s="17"/>
      <c r="C153" s="17"/>
      <c r="D153" s="17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2:13" s="20" customFormat="1" ht="16.5" customHeight="1" x14ac:dyDescent="0.25">
      <c r="B154" s="17"/>
      <c r="C154" s="17"/>
      <c r="D154" s="17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2:13" s="20" customFormat="1" ht="16.5" customHeight="1" x14ac:dyDescent="0.25">
      <c r="B155" s="17"/>
      <c r="C155" s="17"/>
      <c r="D155" s="17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2:13" s="20" customFormat="1" ht="16.5" customHeight="1" x14ac:dyDescent="0.25">
      <c r="B156" s="17"/>
      <c r="C156" s="17"/>
      <c r="D156" s="17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2:13" s="20" customFormat="1" ht="16.5" customHeight="1" x14ac:dyDescent="0.25">
      <c r="B157" s="17"/>
      <c r="C157" s="17"/>
      <c r="D157" s="17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2:13" s="20" customFormat="1" ht="16.5" customHeight="1" x14ac:dyDescent="0.25">
      <c r="B158" s="17"/>
      <c r="C158" s="17"/>
      <c r="D158" s="17"/>
      <c r="E158" s="33"/>
      <c r="F158" s="33"/>
      <c r="G158" s="33"/>
      <c r="H158" s="33"/>
      <c r="I158" s="33"/>
      <c r="J158" s="33"/>
      <c r="K158" s="33"/>
      <c r="L158" s="33"/>
      <c r="M158" s="33"/>
    </row>
  </sheetData>
  <mergeCells count="28">
    <mergeCell ref="B34:D34"/>
    <mergeCell ref="B1:E1"/>
    <mergeCell ref="B2:E2"/>
    <mergeCell ref="D5:M5"/>
    <mergeCell ref="E6:K6"/>
    <mergeCell ref="B10:D10"/>
    <mergeCell ref="B14:D14"/>
    <mergeCell ref="B19:D19"/>
    <mergeCell ref="B21:D21"/>
    <mergeCell ref="B24:D24"/>
    <mergeCell ref="B26:D26"/>
    <mergeCell ref="B30:D30"/>
    <mergeCell ref="B64:D64"/>
    <mergeCell ref="B37:D37"/>
    <mergeCell ref="B39:D39"/>
    <mergeCell ref="B43:D43"/>
    <mergeCell ref="B45:D45"/>
    <mergeCell ref="B47:D47"/>
    <mergeCell ref="B52:D52"/>
    <mergeCell ref="B53:D53"/>
    <mergeCell ref="B55:D55"/>
    <mergeCell ref="B58:D58"/>
    <mergeCell ref="B60:D60"/>
    <mergeCell ref="B63:D63"/>
    <mergeCell ref="B67:D67"/>
    <mergeCell ref="B74:D74"/>
    <mergeCell ref="B75:D75"/>
    <mergeCell ref="B77:M77"/>
  </mergeCells>
  <pageMargins left="0" right="0.59055118110236227" top="0" bottom="0.59055118110236227" header="0" footer="0.39370078740157483"/>
  <pageSetup paperSize="9" scale="55" orientation="portrait" horizontalDpi="4294967292" vertic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showGridLines="0" zoomScaleNormal="100" workbookViewId="0">
      <pane ySplit="8" topLeftCell="A9" activePane="bottomLeft" state="frozen"/>
      <selection activeCell="B5" sqref="B5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9.28515625" style="1" customWidth="1"/>
    <col min="3" max="3" width="1.28515625" style="1" customWidth="1"/>
    <col min="4" max="4" width="70.5703125" style="1" customWidth="1"/>
    <col min="5" max="13" width="11.42578125" style="1" customWidth="1"/>
    <col min="14" max="16384" width="10.85546875" style="1"/>
  </cols>
  <sheetData>
    <row r="1" spans="1:13" ht="33" customHeight="1" x14ac:dyDescent="0.2">
      <c r="B1" s="64" t="s">
        <v>0</v>
      </c>
      <c r="C1" s="64"/>
      <c r="D1" s="64"/>
      <c r="E1" s="64"/>
      <c r="F1" s="46"/>
      <c r="G1" s="46"/>
    </row>
    <row r="2" spans="1:13" ht="16.5" customHeight="1" x14ac:dyDescent="0.25">
      <c r="B2" s="65" t="s">
        <v>1</v>
      </c>
      <c r="C2" s="65"/>
      <c r="D2" s="65"/>
      <c r="E2" s="66"/>
      <c r="F2" s="47"/>
      <c r="G2" s="47"/>
    </row>
    <row r="3" spans="1:13" ht="6.75" customHeight="1" x14ac:dyDescent="0.2">
      <c r="A3" s="2"/>
    </row>
    <row r="5" spans="1:13" s="3" customFormat="1" ht="17.100000000000001" customHeight="1" x14ac:dyDescent="0.3">
      <c r="B5" s="4" t="s">
        <v>29</v>
      </c>
      <c r="C5" s="4"/>
      <c r="D5" s="67" t="s">
        <v>117</v>
      </c>
      <c r="E5" s="85"/>
      <c r="F5" s="85"/>
      <c r="G5" s="85"/>
      <c r="H5" s="85"/>
      <c r="I5" s="85"/>
      <c r="J5" s="85"/>
      <c r="K5" s="85"/>
      <c r="L5" s="85"/>
      <c r="M5" s="85"/>
    </row>
    <row r="6" spans="1:13" s="6" customFormat="1" ht="2.25" customHeight="1" x14ac:dyDescent="0.25">
      <c r="A6" s="32"/>
      <c r="B6" s="7"/>
      <c r="C6" s="7"/>
      <c r="D6" s="7"/>
      <c r="E6" s="86"/>
      <c r="F6" s="86"/>
      <c r="G6" s="86"/>
      <c r="H6" s="86"/>
      <c r="I6" s="86"/>
      <c r="J6" s="86"/>
      <c r="K6" s="86"/>
      <c r="L6" s="62"/>
      <c r="M6" s="54"/>
    </row>
    <row r="7" spans="1:13" s="6" customFormat="1" ht="6.75" customHeight="1" x14ac:dyDescent="0.25"/>
    <row r="8" spans="1:13" s="6" customFormat="1" ht="17.100000000000001" customHeight="1" x14ac:dyDescent="0.25">
      <c r="B8" s="12" t="s">
        <v>30</v>
      </c>
      <c r="C8" s="12"/>
      <c r="D8" s="12" t="s">
        <v>125</v>
      </c>
      <c r="E8" s="48">
        <v>2015</v>
      </c>
      <c r="F8" s="48">
        <f>E8+1</f>
        <v>2016</v>
      </c>
      <c r="G8" s="48">
        <f t="shared" ref="G8:J8" si="0">F8+1</f>
        <v>2017</v>
      </c>
      <c r="H8" s="48">
        <f t="shared" si="0"/>
        <v>2018</v>
      </c>
      <c r="I8" s="48">
        <f t="shared" si="0"/>
        <v>2019</v>
      </c>
      <c r="J8" s="48">
        <f t="shared" si="0"/>
        <v>2020</v>
      </c>
      <c r="K8" s="61">
        <f t="shared" ref="K8" si="1">J8+1</f>
        <v>2021</v>
      </c>
      <c r="L8" s="61">
        <f t="shared" ref="L8" si="2">K8+1</f>
        <v>2022</v>
      </c>
      <c r="M8" s="61">
        <f t="shared" ref="M8" si="3">L8+1</f>
        <v>2023</v>
      </c>
    </row>
    <row r="9" spans="1:13" s="38" customFormat="1" ht="22.5" customHeight="1" x14ac:dyDescent="0.25">
      <c r="B9" s="13" t="s">
        <v>97</v>
      </c>
      <c r="C9" s="13"/>
      <c r="E9" s="39">
        <v>566871</v>
      </c>
      <c r="F9" s="39">
        <v>360970</v>
      </c>
      <c r="G9" s="39">
        <v>450824</v>
      </c>
      <c r="H9" s="39">
        <v>374660</v>
      </c>
      <c r="I9" s="39">
        <v>520928</v>
      </c>
      <c r="J9" s="39">
        <v>411290.92099999997</v>
      </c>
      <c r="K9" s="39">
        <v>494016.58100000006</v>
      </c>
      <c r="L9" s="39">
        <v>291752.98200000002</v>
      </c>
      <c r="M9" s="39">
        <v>369421.59100000001</v>
      </c>
    </row>
    <row r="10" spans="1:13" s="49" customFormat="1" ht="16.5" customHeight="1" x14ac:dyDescent="0.25">
      <c r="B10" s="74" t="s">
        <v>99</v>
      </c>
      <c r="C10" s="75"/>
      <c r="D10" s="75"/>
      <c r="E10" s="50">
        <v>21049</v>
      </c>
      <c r="F10" s="50">
        <v>19131</v>
      </c>
      <c r="G10" s="50">
        <v>18504</v>
      </c>
      <c r="H10" s="50">
        <v>18285</v>
      </c>
      <c r="I10" s="50">
        <v>6897</v>
      </c>
      <c r="J10" s="50">
        <v>14500.268</v>
      </c>
      <c r="K10" s="50">
        <v>20381.454000000002</v>
      </c>
      <c r="L10" s="50">
        <v>14538.751</v>
      </c>
      <c r="M10" s="50">
        <v>5346.5730000000003</v>
      </c>
    </row>
    <row r="11" spans="1:13" s="20" customFormat="1" ht="16.5" customHeight="1" x14ac:dyDescent="0.25">
      <c r="B11" s="45" t="s">
        <v>63</v>
      </c>
      <c r="C11" s="17"/>
      <c r="D11" s="17" t="s">
        <v>35</v>
      </c>
      <c r="E11" s="33">
        <v>2730</v>
      </c>
      <c r="F11" s="33">
        <v>14779</v>
      </c>
      <c r="G11" s="33">
        <v>13631</v>
      </c>
      <c r="H11" s="33">
        <v>4365</v>
      </c>
      <c r="I11" s="33">
        <v>5201</v>
      </c>
      <c r="J11" s="33">
        <v>5768.7489999999998</v>
      </c>
      <c r="K11" s="33">
        <v>6761.2250000000004</v>
      </c>
      <c r="L11" s="33">
        <v>7137.2079999999996</v>
      </c>
      <c r="M11" s="33">
        <v>3016.877</v>
      </c>
    </row>
    <row r="12" spans="1:13" s="20" customFormat="1" ht="16.5" customHeight="1" x14ac:dyDescent="0.25">
      <c r="B12" s="45" t="s">
        <v>65</v>
      </c>
      <c r="C12" s="17"/>
      <c r="D12" s="17" t="s">
        <v>44</v>
      </c>
      <c r="E12" s="33">
        <v>3000</v>
      </c>
      <c r="F12" s="33">
        <v>1000</v>
      </c>
      <c r="G12" s="33">
        <v>2100</v>
      </c>
      <c r="H12" s="33">
        <v>3000</v>
      </c>
      <c r="I12" s="33">
        <v>0</v>
      </c>
      <c r="J12" s="33">
        <v>0</v>
      </c>
      <c r="K12" s="33">
        <v>51.292999999999999</v>
      </c>
      <c r="L12" s="33">
        <v>4110.2820000000002</v>
      </c>
      <c r="M12" s="33">
        <v>191.96600000000001</v>
      </c>
    </row>
    <row r="13" spans="1:13" s="20" customFormat="1" ht="22.5" customHeight="1" x14ac:dyDescent="0.25">
      <c r="B13" s="45" t="s">
        <v>66</v>
      </c>
      <c r="C13" s="17"/>
      <c r="D13" s="17" t="s">
        <v>40</v>
      </c>
      <c r="E13" s="33">
        <v>10387</v>
      </c>
      <c r="F13" s="33">
        <v>1722</v>
      </c>
      <c r="G13" s="33">
        <v>1867</v>
      </c>
      <c r="H13" s="33">
        <v>3538</v>
      </c>
      <c r="I13" s="33">
        <v>929</v>
      </c>
      <c r="J13" s="33">
        <v>5220.0739999999996</v>
      </c>
      <c r="K13" s="33">
        <v>11767.501</v>
      </c>
      <c r="L13" s="33">
        <v>717.26599999999996</v>
      </c>
      <c r="M13" s="33">
        <v>1209.8900000000001</v>
      </c>
    </row>
    <row r="14" spans="1:13" s="49" customFormat="1" ht="16.5" customHeight="1" x14ac:dyDescent="0.25">
      <c r="B14" s="74" t="s">
        <v>100</v>
      </c>
      <c r="C14" s="75"/>
      <c r="D14" s="75"/>
      <c r="E14" s="50">
        <v>32631</v>
      </c>
      <c r="F14" s="50">
        <v>27627</v>
      </c>
      <c r="G14" s="50">
        <v>27869</v>
      </c>
      <c r="H14" s="50">
        <v>42821</v>
      </c>
      <c r="I14" s="50">
        <v>25613</v>
      </c>
      <c r="J14" s="50">
        <v>39685.319000000003</v>
      </c>
      <c r="K14" s="50">
        <v>35550.61</v>
      </c>
      <c r="L14" s="50">
        <v>28892.516</v>
      </c>
      <c r="M14" s="50">
        <v>29302.269</v>
      </c>
    </row>
    <row r="15" spans="1:13" s="20" customFormat="1" ht="16.5" customHeight="1" x14ac:dyDescent="0.25">
      <c r="B15" s="45" t="s">
        <v>67</v>
      </c>
      <c r="C15" s="17"/>
      <c r="D15" s="17" t="s">
        <v>47</v>
      </c>
      <c r="E15" s="33">
        <v>3295</v>
      </c>
      <c r="F15" s="33">
        <v>301</v>
      </c>
      <c r="G15" s="33">
        <v>3213</v>
      </c>
      <c r="H15" s="33">
        <v>5446</v>
      </c>
      <c r="I15" s="33">
        <v>3157</v>
      </c>
      <c r="J15" s="33">
        <v>3104.7660000000001</v>
      </c>
      <c r="K15" s="33">
        <v>3081.9110000000001</v>
      </c>
      <c r="L15" s="33">
        <v>2528.5149999999999</v>
      </c>
      <c r="M15" s="33">
        <v>3339.7710000000002</v>
      </c>
    </row>
    <row r="16" spans="1:13" s="20" customFormat="1" ht="16.5" customHeight="1" x14ac:dyDescent="0.25">
      <c r="B16" s="45" t="s">
        <v>64</v>
      </c>
      <c r="C16" s="17"/>
      <c r="D16" s="17" t="s">
        <v>33</v>
      </c>
      <c r="E16" s="33">
        <v>15680</v>
      </c>
      <c r="F16" s="33">
        <v>17636</v>
      </c>
      <c r="G16" s="33">
        <v>10541</v>
      </c>
      <c r="H16" s="33">
        <v>24174</v>
      </c>
      <c r="I16" s="33">
        <v>9099</v>
      </c>
      <c r="J16" s="33">
        <v>19295.778999999999</v>
      </c>
      <c r="K16" s="33">
        <v>15251.878000000001</v>
      </c>
      <c r="L16" s="33">
        <v>8753.5630000000001</v>
      </c>
      <c r="M16" s="33">
        <v>10618.49</v>
      </c>
    </row>
    <row r="17" spans="2:13" s="20" customFormat="1" ht="16.5" customHeight="1" x14ac:dyDescent="0.25">
      <c r="B17" s="45" t="s">
        <v>68</v>
      </c>
      <c r="C17" s="17"/>
      <c r="D17" s="17" t="s">
        <v>41</v>
      </c>
      <c r="E17" s="33">
        <v>4475</v>
      </c>
      <c r="F17" s="33">
        <v>3867</v>
      </c>
      <c r="G17" s="33">
        <v>4708</v>
      </c>
      <c r="H17" s="33">
        <v>3159</v>
      </c>
      <c r="I17" s="33">
        <v>4723</v>
      </c>
      <c r="J17" s="33">
        <v>6661.7</v>
      </c>
      <c r="K17" s="33">
        <v>3957.828</v>
      </c>
      <c r="L17" s="33">
        <v>6169.7839999999997</v>
      </c>
      <c r="M17" s="33">
        <v>3575.6219999999998</v>
      </c>
    </row>
    <row r="18" spans="2:13" s="20" customFormat="1" ht="22.5" customHeight="1" x14ac:dyDescent="0.25">
      <c r="B18" s="45" t="s">
        <v>69</v>
      </c>
      <c r="C18" s="17"/>
      <c r="D18" s="17" t="s">
        <v>58</v>
      </c>
      <c r="E18" s="33">
        <v>3260</v>
      </c>
      <c r="F18" s="33">
        <v>2740</v>
      </c>
      <c r="G18" s="33">
        <v>4125</v>
      </c>
      <c r="H18" s="33">
        <v>2094</v>
      </c>
      <c r="I18" s="33">
        <v>1649</v>
      </c>
      <c r="J18" s="33">
        <v>2003.9849999999999</v>
      </c>
      <c r="K18" s="33">
        <v>4451.9040000000005</v>
      </c>
      <c r="L18" s="33">
        <v>3250.5349999999999</v>
      </c>
      <c r="M18" s="33">
        <v>152.05000000000001</v>
      </c>
    </row>
    <row r="19" spans="2:13" s="49" customFormat="1" ht="16.5" customHeight="1" x14ac:dyDescent="0.25">
      <c r="B19" s="74" t="s">
        <v>111</v>
      </c>
      <c r="C19" s="75"/>
      <c r="D19" s="75"/>
      <c r="E19" s="50">
        <v>11388</v>
      </c>
      <c r="F19" s="50">
        <v>0</v>
      </c>
      <c r="G19" s="50">
        <v>4429</v>
      </c>
      <c r="H19" s="50">
        <v>12</v>
      </c>
      <c r="I19" s="50">
        <v>2672</v>
      </c>
      <c r="J19" s="50">
        <v>0</v>
      </c>
      <c r="K19" s="50">
        <v>2220.6309999999999</v>
      </c>
      <c r="L19" s="50">
        <v>0</v>
      </c>
      <c r="M19" s="50">
        <v>26.6</v>
      </c>
    </row>
    <row r="20" spans="2:13" s="20" customFormat="1" ht="22.5" customHeight="1" x14ac:dyDescent="0.25">
      <c r="B20" s="45" t="s">
        <v>105</v>
      </c>
      <c r="C20" s="17"/>
      <c r="D20" s="17" t="s">
        <v>106</v>
      </c>
      <c r="E20" s="33">
        <v>11382</v>
      </c>
      <c r="F20" s="33">
        <v>0</v>
      </c>
      <c r="G20" s="33">
        <v>4429</v>
      </c>
      <c r="H20" s="33">
        <v>12</v>
      </c>
      <c r="I20" s="33">
        <v>2672</v>
      </c>
      <c r="J20" s="33">
        <v>0</v>
      </c>
      <c r="K20" s="33">
        <v>2220.6309999999999</v>
      </c>
      <c r="L20" s="33">
        <v>0</v>
      </c>
      <c r="M20" s="33">
        <v>26.6</v>
      </c>
    </row>
    <row r="21" spans="2:13" s="49" customFormat="1" ht="16.5" customHeight="1" x14ac:dyDescent="0.25">
      <c r="B21" s="74" t="s">
        <v>101</v>
      </c>
      <c r="C21" s="75"/>
      <c r="D21" s="75"/>
      <c r="E21" s="50">
        <v>325028</v>
      </c>
      <c r="F21" s="50">
        <v>170351</v>
      </c>
      <c r="G21" s="50">
        <v>273468</v>
      </c>
      <c r="H21" s="50">
        <v>160568</v>
      </c>
      <c r="I21" s="50">
        <v>313309</v>
      </c>
      <c r="J21" s="50">
        <v>227078.89199999999</v>
      </c>
      <c r="K21" s="50">
        <v>275306.64399999997</v>
      </c>
      <c r="L21" s="50">
        <v>108752.568</v>
      </c>
      <c r="M21" s="50">
        <v>219578.38800000001</v>
      </c>
    </row>
    <row r="22" spans="2:13" s="20" customFormat="1" ht="16.5" customHeight="1" x14ac:dyDescent="0.25">
      <c r="B22" s="45" t="s">
        <v>70</v>
      </c>
      <c r="C22" s="17"/>
      <c r="D22" s="17" t="s">
        <v>32</v>
      </c>
      <c r="E22" s="33">
        <v>46752</v>
      </c>
      <c r="F22" s="33">
        <v>19338</v>
      </c>
      <c r="G22" s="33">
        <v>35564</v>
      </c>
      <c r="H22" s="33">
        <v>25398</v>
      </c>
      <c r="I22" s="33">
        <v>75007</v>
      </c>
      <c r="J22" s="33">
        <v>24528.505000000001</v>
      </c>
      <c r="K22" s="33">
        <v>57300.633999999998</v>
      </c>
      <c r="L22" s="33">
        <v>35711.175999999999</v>
      </c>
      <c r="M22" s="33">
        <v>61041.347999999998</v>
      </c>
    </row>
    <row r="23" spans="2:13" s="20" customFormat="1" ht="22.5" customHeight="1" x14ac:dyDescent="0.25">
      <c r="B23" s="45" t="s">
        <v>71</v>
      </c>
      <c r="C23" s="17"/>
      <c r="D23" s="17" t="s">
        <v>48</v>
      </c>
      <c r="E23" s="33">
        <v>276290</v>
      </c>
      <c r="F23" s="33">
        <v>145014</v>
      </c>
      <c r="G23" s="33">
        <v>236013</v>
      </c>
      <c r="H23" s="33">
        <v>129948</v>
      </c>
      <c r="I23" s="33">
        <v>217118</v>
      </c>
      <c r="J23" s="33">
        <v>191960.15900000001</v>
      </c>
      <c r="K23" s="33">
        <v>213260.83199999999</v>
      </c>
      <c r="L23" s="33">
        <v>68570.573000000004</v>
      </c>
      <c r="M23" s="33">
        <v>151613.27100000001</v>
      </c>
    </row>
    <row r="24" spans="2:13" s="49" customFormat="1" ht="16.5" customHeight="1" x14ac:dyDescent="0.25">
      <c r="B24" s="74" t="s">
        <v>107</v>
      </c>
      <c r="C24" s="75"/>
      <c r="D24" s="75"/>
      <c r="E24" s="50">
        <v>9297</v>
      </c>
      <c r="F24" s="50">
        <v>3236</v>
      </c>
      <c r="G24" s="50">
        <v>0</v>
      </c>
      <c r="H24" s="50">
        <v>2208</v>
      </c>
      <c r="I24" s="50">
        <v>2321</v>
      </c>
      <c r="J24" s="50">
        <v>15.516</v>
      </c>
      <c r="K24" s="50">
        <v>9994.9380000000001</v>
      </c>
      <c r="L24" s="50">
        <v>10225.278</v>
      </c>
      <c r="M24" s="50">
        <v>6202.01</v>
      </c>
    </row>
    <row r="25" spans="2:13" s="20" customFormat="1" ht="22.5" customHeight="1" x14ac:dyDescent="0.25">
      <c r="B25" s="45" t="s">
        <v>72</v>
      </c>
      <c r="C25" s="17"/>
      <c r="D25" s="17" t="s">
        <v>39</v>
      </c>
      <c r="E25" s="33">
        <v>9197</v>
      </c>
      <c r="F25" s="33">
        <v>3236</v>
      </c>
      <c r="G25" s="33">
        <v>0</v>
      </c>
      <c r="H25" s="33">
        <v>2208</v>
      </c>
      <c r="I25" s="33">
        <v>2321</v>
      </c>
      <c r="J25" s="33">
        <v>0</v>
      </c>
      <c r="K25" s="33">
        <v>9842.0380000000005</v>
      </c>
      <c r="L25" s="33">
        <v>10205.578</v>
      </c>
      <c r="M25" s="33">
        <v>0</v>
      </c>
    </row>
    <row r="26" spans="2:13" s="49" customFormat="1" ht="16.5" customHeight="1" x14ac:dyDescent="0.25">
      <c r="B26" s="74" t="s">
        <v>129</v>
      </c>
      <c r="C26" s="75"/>
      <c r="D26" s="75"/>
      <c r="E26" s="50">
        <v>36281</v>
      </c>
      <c r="F26" s="50">
        <v>27465</v>
      </c>
      <c r="G26" s="50">
        <v>24362</v>
      </c>
      <c r="H26" s="50">
        <v>16731</v>
      </c>
      <c r="I26" s="50">
        <v>25159</v>
      </c>
      <c r="J26" s="50">
        <v>16504.95</v>
      </c>
      <c r="K26" s="50">
        <v>30929.347000000002</v>
      </c>
      <c r="L26" s="50">
        <v>29108.662</v>
      </c>
      <c r="M26" s="50">
        <v>17805.921999999999</v>
      </c>
    </row>
    <row r="27" spans="2:13" s="20" customFormat="1" ht="16.5" customHeight="1" x14ac:dyDescent="0.25">
      <c r="B27" s="45" t="s">
        <v>73</v>
      </c>
      <c r="C27" s="17"/>
      <c r="D27" s="17" t="s">
        <v>38</v>
      </c>
      <c r="E27" s="33">
        <v>0</v>
      </c>
      <c r="F27" s="33">
        <v>0</v>
      </c>
      <c r="G27" s="33">
        <v>0</v>
      </c>
      <c r="H27" s="33">
        <v>1142</v>
      </c>
      <c r="I27" s="33">
        <v>0</v>
      </c>
      <c r="J27" s="33">
        <v>2965.13</v>
      </c>
      <c r="K27" s="33">
        <v>11949.647000000001</v>
      </c>
      <c r="L27" s="33">
        <v>7541.6059999999998</v>
      </c>
      <c r="M27" s="33">
        <v>8154.5330000000004</v>
      </c>
    </row>
    <row r="28" spans="2:13" s="20" customFormat="1" ht="16.5" customHeight="1" x14ac:dyDescent="0.25">
      <c r="B28" s="45" t="s">
        <v>74</v>
      </c>
      <c r="C28" s="17"/>
      <c r="D28" s="17" t="s">
        <v>43</v>
      </c>
      <c r="E28" s="33">
        <v>20391</v>
      </c>
      <c r="F28" s="33">
        <v>11610</v>
      </c>
      <c r="G28" s="33">
        <v>11054</v>
      </c>
      <c r="H28" s="33">
        <v>4060</v>
      </c>
      <c r="I28" s="33">
        <v>7057</v>
      </c>
      <c r="J28" s="33">
        <v>3792.83</v>
      </c>
      <c r="K28" s="33">
        <v>5503.0510000000004</v>
      </c>
      <c r="L28" s="33">
        <v>8149.7079999999996</v>
      </c>
      <c r="M28" s="33">
        <v>64.363</v>
      </c>
    </row>
    <row r="29" spans="2:13" s="20" customFormat="1" ht="22.5" customHeight="1" x14ac:dyDescent="0.25">
      <c r="B29" s="45" t="s">
        <v>75</v>
      </c>
      <c r="C29" s="17"/>
      <c r="D29" s="17" t="s">
        <v>62</v>
      </c>
      <c r="E29" s="33">
        <v>14302</v>
      </c>
      <c r="F29" s="33">
        <v>14269</v>
      </c>
      <c r="G29" s="33">
        <v>13113</v>
      </c>
      <c r="H29" s="33">
        <v>11163</v>
      </c>
      <c r="I29" s="33">
        <v>17447</v>
      </c>
      <c r="J29" s="33">
        <v>9602.3760000000002</v>
      </c>
      <c r="K29" s="33">
        <v>13206.558999999999</v>
      </c>
      <c r="L29" s="33">
        <v>12936.471</v>
      </c>
      <c r="M29" s="33">
        <v>9115.3439999999991</v>
      </c>
    </row>
    <row r="30" spans="2:13" s="49" customFormat="1" ht="16.5" customHeight="1" x14ac:dyDescent="0.25">
      <c r="B30" s="74" t="s">
        <v>112</v>
      </c>
      <c r="C30" s="75"/>
      <c r="D30" s="75"/>
      <c r="E30" s="50">
        <v>85700</v>
      </c>
      <c r="F30" s="50">
        <v>74606</v>
      </c>
      <c r="G30" s="50">
        <v>67207</v>
      </c>
      <c r="H30" s="50">
        <v>75168</v>
      </c>
      <c r="I30" s="50">
        <v>76086</v>
      </c>
      <c r="J30" s="50">
        <v>70806.491999999998</v>
      </c>
      <c r="K30" s="50">
        <v>77931.293000000005</v>
      </c>
      <c r="L30" s="50">
        <v>52527.817999999999</v>
      </c>
      <c r="M30" s="50">
        <v>48660.767999999996</v>
      </c>
    </row>
    <row r="31" spans="2:13" s="20" customFormat="1" ht="16.5" customHeight="1" x14ac:dyDescent="0.25">
      <c r="B31" s="45" t="s">
        <v>76</v>
      </c>
      <c r="C31" s="17"/>
      <c r="D31" s="17" t="s">
        <v>31</v>
      </c>
      <c r="E31" s="33">
        <v>73892</v>
      </c>
      <c r="F31" s="33">
        <v>56520</v>
      </c>
      <c r="G31" s="33">
        <v>61195</v>
      </c>
      <c r="H31" s="33">
        <v>55051</v>
      </c>
      <c r="I31" s="33">
        <v>35321</v>
      </c>
      <c r="J31" s="33">
        <v>60146.29</v>
      </c>
      <c r="K31" s="33">
        <v>61467.18</v>
      </c>
      <c r="L31" s="33">
        <v>42044.9</v>
      </c>
      <c r="M31" s="33">
        <v>43214.1</v>
      </c>
    </row>
    <row r="32" spans="2:13" s="20" customFormat="1" ht="16.5" customHeight="1" x14ac:dyDescent="0.25">
      <c r="B32" s="45" t="s">
        <v>77</v>
      </c>
      <c r="C32" s="17"/>
      <c r="D32" s="17" t="s">
        <v>60</v>
      </c>
      <c r="E32" s="33">
        <v>5466</v>
      </c>
      <c r="F32" s="33">
        <v>10086</v>
      </c>
      <c r="G32" s="33">
        <v>377</v>
      </c>
      <c r="H32" s="33">
        <v>5208</v>
      </c>
      <c r="I32" s="33">
        <v>19563</v>
      </c>
      <c r="J32" s="33">
        <v>6362.9290000000001</v>
      </c>
      <c r="K32" s="33">
        <v>4500.6120000000001</v>
      </c>
      <c r="L32" s="33">
        <v>3078.3069999999998</v>
      </c>
      <c r="M32" s="33">
        <v>2978.7</v>
      </c>
    </row>
    <row r="33" spans="2:13" s="20" customFormat="1" ht="22.5" customHeight="1" x14ac:dyDescent="0.25">
      <c r="B33" s="45" t="s">
        <v>78</v>
      </c>
      <c r="C33" s="17"/>
      <c r="D33" s="17" t="s">
        <v>36</v>
      </c>
      <c r="E33" s="33">
        <v>0</v>
      </c>
      <c r="F33" s="33">
        <v>0</v>
      </c>
      <c r="G33" s="33">
        <v>470</v>
      </c>
      <c r="H33" s="33">
        <v>8853</v>
      </c>
      <c r="I33" s="33">
        <v>15128</v>
      </c>
      <c r="J33" s="33">
        <v>800</v>
      </c>
      <c r="K33" s="33">
        <v>11125.312</v>
      </c>
      <c r="L33" s="33">
        <v>74.063000000000002</v>
      </c>
      <c r="M33" s="33">
        <v>25.92</v>
      </c>
    </row>
    <row r="34" spans="2:13" s="49" customFormat="1" ht="16.5" customHeight="1" x14ac:dyDescent="0.25">
      <c r="B34" s="74" t="s">
        <v>103</v>
      </c>
      <c r="C34" s="75"/>
      <c r="D34" s="75"/>
      <c r="E34" s="50">
        <v>12548</v>
      </c>
      <c r="F34" s="50">
        <v>6682</v>
      </c>
      <c r="G34" s="50">
        <v>863</v>
      </c>
      <c r="H34" s="50">
        <v>11615</v>
      </c>
      <c r="I34" s="50">
        <v>13411</v>
      </c>
      <c r="J34" s="50">
        <v>8410.09</v>
      </c>
      <c r="K34" s="50">
        <v>6152.3190000000004</v>
      </c>
      <c r="L34" s="50">
        <v>6410.7860000000001</v>
      </c>
      <c r="M34" s="50">
        <v>8025.0230000000001</v>
      </c>
    </row>
    <row r="35" spans="2:13" s="20" customFormat="1" ht="16.5" customHeight="1" x14ac:dyDescent="0.25">
      <c r="B35" s="45" t="s">
        <v>79</v>
      </c>
      <c r="C35" s="17"/>
      <c r="D35" s="17" t="s">
        <v>37</v>
      </c>
      <c r="E35" s="33">
        <v>11948</v>
      </c>
      <c r="F35" s="33">
        <v>6682</v>
      </c>
      <c r="G35" s="33">
        <v>863</v>
      </c>
      <c r="H35" s="33">
        <v>10528</v>
      </c>
      <c r="I35" s="33">
        <v>13411</v>
      </c>
      <c r="J35" s="33">
        <v>4735.2299999999996</v>
      </c>
      <c r="K35" s="33">
        <v>4960.1989999999996</v>
      </c>
      <c r="L35" s="33">
        <v>3213.03</v>
      </c>
      <c r="M35" s="33">
        <v>7024.5029999999997</v>
      </c>
    </row>
    <row r="36" spans="2:13" s="20" customFormat="1" ht="22.5" customHeight="1" x14ac:dyDescent="0.25">
      <c r="B36" s="45" t="s">
        <v>80</v>
      </c>
      <c r="C36" s="17"/>
      <c r="D36" s="17" t="s">
        <v>42</v>
      </c>
      <c r="E36" s="33">
        <v>600</v>
      </c>
      <c r="F36" s="33">
        <v>0</v>
      </c>
      <c r="G36" s="33">
        <v>0</v>
      </c>
      <c r="H36" s="33">
        <v>0</v>
      </c>
      <c r="I36" s="33">
        <v>0</v>
      </c>
      <c r="J36" s="33">
        <v>3656.88</v>
      </c>
      <c r="K36" s="33">
        <v>1167.1199999999999</v>
      </c>
      <c r="L36" s="33">
        <v>3177.3159999999998</v>
      </c>
      <c r="M36" s="33">
        <v>1000.52</v>
      </c>
    </row>
    <row r="37" spans="2:13" s="49" customFormat="1" ht="16.5" customHeight="1" x14ac:dyDescent="0.25">
      <c r="B37" s="74" t="s">
        <v>104</v>
      </c>
      <c r="C37" s="75"/>
      <c r="D37" s="75"/>
      <c r="E37" s="50">
        <v>15527</v>
      </c>
      <c r="F37" s="50">
        <v>16309</v>
      </c>
      <c r="G37" s="50">
        <v>16998</v>
      </c>
      <c r="H37" s="50">
        <v>22118</v>
      </c>
      <c r="I37" s="50">
        <v>35060</v>
      </c>
      <c r="J37" s="50">
        <v>17463.788</v>
      </c>
      <c r="K37" s="50">
        <v>12920.504999999999</v>
      </c>
      <c r="L37" s="50">
        <v>14383.159</v>
      </c>
      <c r="M37" s="50">
        <v>15146.145</v>
      </c>
    </row>
    <row r="38" spans="2:13" s="20" customFormat="1" ht="22.5" customHeight="1" x14ac:dyDescent="0.25">
      <c r="B38" s="45" t="s">
        <v>81</v>
      </c>
      <c r="C38" s="17"/>
      <c r="D38" s="17" t="s">
        <v>96</v>
      </c>
      <c r="E38" s="33">
        <v>7824</v>
      </c>
      <c r="F38" s="33">
        <v>11889</v>
      </c>
      <c r="G38" s="33">
        <v>11736</v>
      </c>
      <c r="H38" s="33">
        <v>16231</v>
      </c>
      <c r="I38" s="33">
        <v>31840</v>
      </c>
      <c r="J38" s="33">
        <v>12766.904</v>
      </c>
      <c r="K38" s="33">
        <v>10781.697</v>
      </c>
      <c r="L38" s="33">
        <v>9188.0589999999993</v>
      </c>
      <c r="M38" s="33">
        <v>12783.118</v>
      </c>
    </row>
    <row r="39" spans="2:13" s="49" customFormat="1" ht="16.5" customHeight="1" x14ac:dyDescent="0.25">
      <c r="B39" s="74" t="s">
        <v>108</v>
      </c>
      <c r="C39" s="75"/>
      <c r="D39" s="75"/>
      <c r="E39" s="50">
        <v>17422</v>
      </c>
      <c r="F39" s="50">
        <v>15563</v>
      </c>
      <c r="G39" s="50">
        <v>17124</v>
      </c>
      <c r="H39" s="50">
        <v>25134</v>
      </c>
      <c r="I39" s="50">
        <v>20400</v>
      </c>
      <c r="J39" s="50">
        <v>16825.606</v>
      </c>
      <c r="K39" s="50">
        <v>22628.84</v>
      </c>
      <c r="L39" s="50">
        <v>26913.444</v>
      </c>
      <c r="M39" s="50">
        <v>19327.893</v>
      </c>
    </row>
    <row r="40" spans="2:13" s="20" customFormat="1" ht="16.5" customHeight="1" x14ac:dyDescent="0.25">
      <c r="B40" s="45" t="s">
        <v>82</v>
      </c>
      <c r="C40" s="17"/>
      <c r="D40" s="17" t="s">
        <v>45</v>
      </c>
      <c r="E40" s="33">
        <v>1245</v>
      </c>
      <c r="F40" s="33">
        <v>649</v>
      </c>
      <c r="G40" s="33">
        <v>756</v>
      </c>
      <c r="H40" s="33">
        <v>1074</v>
      </c>
      <c r="I40" s="33">
        <v>809</v>
      </c>
      <c r="J40" s="33">
        <v>1521.4690000000001</v>
      </c>
      <c r="K40" s="33">
        <v>2763.0050000000001</v>
      </c>
      <c r="L40" s="33">
        <v>1218.027</v>
      </c>
      <c r="M40" s="33">
        <v>1324.97</v>
      </c>
    </row>
    <row r="41" spans="2:13" s="20" customFormat="1" ht="16.5" customHeight="1" x14ac:dyDescent="0.25">
      <c r="B41" s="45" t="s">
        <v>83</v>
      </c>
      <c r="C41" s="17"/>
      <c r="D41" s="17" t="s">
        <v>46</v>
      </c>
      <c r="E41" s="33">
        <v>2013</v>
      </c>
      <c r="F41" s="33">
        <v>1437</v>
      </c>
      <c r="G41" s="33">
        <v>1759</v>
      </c>
      <c r="H41" s="33">
        <v>5279</v>
      </c>
      <c r="I41" s="33">
        <v>3473</v>
      </c>
      <c r="J41" s="33">
        <v>1960.789</v>
      </c>
      <c r="K41" s="33">
        <v>2035.088</v>
      </c>
      <c r="L41" s="33">
        <v>3959.1089999999999</v>
      </c>
      <c r="M41" s="33">
        <v>985.01499999999999</v>
      </c>
    </row>
    <row r="42" spans="2:13" s="34" customFormat="1" ht="22.5" customHeight="1" x14ac:dyDescent="0.25">
      <c r="B42" s="45" t="s">
        <v>84</v>
      </c>
      <c r="C42" s="17"/>
      <c r="D42" s="17" t="s">
        <v>34</v>
      </c>
      <c r="E42" s="33">
        <v>8337</v>
      </c>
      <c r="F42" s="33">
        <v>7686</v>
      </c>
      <c r="G42" s="33">
        <v>9190</v>
      </c>
      <c r="H42" s="33">
        <v>11610</v>
      </c>
      <c r="I42" s="33">
        <v>10834</v>
      </c>
      <c r="J42" s="33">
        <v>8745.52</v>
      </c>
      <c r="K42" s="33">
        <v>12383.348</v>
      </c>
      <c r="L42" s="33">
        <v>11995.123</v>
      </c>
      <c r="M42" s="33">
        <v>11108.143</v>
      </c>
    </row>
    <row r="43" spans="2:13" s="56" customFormat="1" ht="22.5" customHeight="1" x14ac:dyDescent="0.25">
      <c r="B43" s="76" t="s">
        <v>127</v>
      </c>
      <c r="C43" s="76"/>
      <c r="D43" s="76"/>
      <c r="E43" s="55">
        <f>SUM(E10,E14,E19,E21,E24,E26,E30,E34,E37,E39)-SUM(E11:E13,E15:E18,E20,E22:E23,E25,E27:E29,E31:E33,E35:E36,E38,E40:E42)</f>
        <v>34405</v>
      </c>
      <c r="F43" s="55">
        <f t="shared" ref="F43:K43" si="4">SUM(F10,F14,F19,F21,F24,F26,F30,F34,F37,F39)-SUM(F11:F13,F15:F18,F20,F22:F23,F25,F27:F29,F31:F33,F35:F36,F38,F40:F42)</f>
        <v>30509</v>
      </c>
      <c r="G43" s="55">
        <f t="shared" si="4"/>
        <v>24120</v>
      </c>
      <c r="H43" s="55">
        <f t="shared" si="4"/>
        <v>41119</v>
      </c>
      <c r="I43" s="55">
        <f t="shared" si="4"/>
        <v>44169</v>
      </c>
      <c r="J43" s="55">
        <f t="shared" si="4"/>
        <v>35690.857000000135</v>
      </c>
      <c r="K43" s="55">
        <f t="shared" si="4"/>
        <v>24226.088000000105</v>
      </c>
      <c r="L43" s="55">
        <f>IF(ISNUMBER(L9),SUM(L10,L14,L19,L21,L24,L26,L30,L34,L37,L39)-SUM(L11:L13,L15:L18,L20,L22:L23,L25,L27:L29,L31:L33,L35:L36,L38,L40:L42),"…")</f>
        <v>38022.783000000025</v>
      </c>
      <c r="M43" s="55">
        <f>IF(ISNUMBER(M9),SUM(M10,M14,M19,M21,M24,M26,M30,M34,M37,M39)-SUM(M11:M13,M15:M18,M20,M22:M23,M25,M27:M29,M31:M33,M35:M36,M38,M40:M42),"…")</f>
        <v>36856.476999999955</v>
      </c>
    </row>
    <row r="44" spans="2:13" s="10" customFormat="1" ht="22.5" customHeight="1" x14ac:dyDescent="0.25">
      <c r="B44" s="13" t="s">
        <v>98</v>
      </c>
      <c r="C44" s="13"/>
      <c r="E44" s="39">
        <v>91109</v>
      </c>
      <c r="F44" s="39">
        <v>73415</v>
      </c>
      <c r="G44" s="39">
        <v>84120</v>
      </c>
      <c r="H44" s="39">
        <v>112238</v>
      </c>
      <c r="I44" s="39">
        <v>83000</v>
      </c>
      <c r="J44" s="39">
        <v>83004.351000000024</v>
      </c>
      <c r="K44" s="39">
        <v>84948.889999999985</v>
      </c>
      <c r="L44" s="39">
        <v>72220.48599999999</v>
      </c>
      <c r="M44" s="39">
        <v>70073.811000000002</v>
      </c>
    </row>
    <row r="45" spans="2:13" s="49" customFormat="1" ht="16.5" customHeight="1" x14ac:dyDescent="0.25">
      <c r="B45" s="74" t="s">
        <v>99</v>
      </c>
      <c r="C45" s="75"/>
      <c r="D45" s="75"/>
      <c r="E45" s="50">
        <v>4090</v>
      </c>
      <c r="F45" s="50">
        <v>1430</v>
      </c>
      <c r="G45" s="50">
        <v>11981</v>
      </c>
      <c r="H45" s="50">
        <v>4979</v>
      </c>
      <c r="I45" s="50">
        <v>3878</v>
      </c>
      <c r="J45" s="50">
        <v>1938.146</v>
      </c>
      <c r="K45" s="50">
        <v>2941.942</v>
      </c>
      <c r="L45" s="50">
        <v>1518.3910000000001</v>
      </c>
      <c r="M45" s="50">
        <v>1785.48</v>
      </c>
    </row>
    <row r="46" spans="2:13" s="20" customFormat="1" ht="22.5" customHeight="1" x14ac:dyDescent="0.25">
      <c r="B46" s="45" t="s">
        <v>85</v>
      </c>
      <c r="C46" s="17"/>
      <c r="D46" s="17" t="s">
        <v>51</v>
      </c>
      <c r="E46" s="33">
        <v>3708</v>
      </c>
      <c r="F46" s="33">
        <v>832</v>
      </c>
      <c r="G46" s="33">
        <v>3705</v>
      </c>
      <c r="H46" s="33">
        <v>3774</v>
      </c>
      <c r="I46" s="33">
        <v>3406</v>
      </c>
      <c r="J46" s="33">
        <v>1909.223</v>
      </c>
      <c r="K46" s="33">
        <v>2820.83</v>
      </c>
      <c r="L46" s="33">
        <v>1476.711</v>
      </c>
      <c r="M46" s="33">
        <v>1539.54</v>
      </c>
    </row>
    <row r="47" spans="2:13" s="49" customFormat="1" ht="16.5" customHeight="1" x14ac:dyDescent="0.25">
      <c r="B47" s="74" t="s">
        <v>100</v>
      </c>
      <c r="C47" s="75"/>
      <c r="D47" s="75"/>
      <c r="E47" s="50">
        <v>6983</v>
      </c>
      <c r="F47" s="50">
        <v>6930</v>
      </c>
      <c r="G47" s="50">
        <v>7729</v>
      </c>
      <c r="H47" s="50">
        <v>8782</v>
      </c>
      <c r="I47" s="50">
        <v>5477</v>
      </c>
      <c r="J47" s="50">
        <v>7083.616</v>
      </c>
      <c r="K47" s="50">
        <v>7274.3010000000004</v>
      </c>
      <c r="L47" s="50">
        <v>10946.657999999999</v>
      </c>
      <c r="M47" s="50">
        <v>7139.0860000000002</v>
      </c>
    </row>
    <row r="48" spans="2:13" s="20" customFormat="1" ht="16.5" customHeight="1" x14ac:dyDescent="0.25">
      <c r="B48" s="44" t="s">
        <v>67</v>
      </c>
      <c r="C48" s="17"/>
      <c r="D48" s="17" t="s">
        <v>47</v>
      </c>
      <c r="E48" s="33">
        <v>1074</v>
      </c>
      <c r="F48" s="33">
        <v>288</v>
      </c>
      <c r="G48" s="33">
        <v>615</v>
      </c>
      <c r="H48" s="33">
        <v>1193</v>
      </c>
      <c r="I48" s="33">
        <v>489</v>
      </c>
      <c r="J48" s="33">
        <v>2272.3429999999998</v>
      </c>
      <c r="K48" s="33">
        <v>1621.8340000000001</v>
      </c>
      <c r="L48" s="33">
        <v>3743.741</v>
      </c>
      <c r="M48" s="33">
        <v>1933.1410000000001</v>
      </c>
    </row>
    <row r="49" spans="2:13" s="20" customFormat="1" ht="16.5" customHeight="1" x14ac:dyDescent="0.25">
      <c r="B49" s="44" t="s">
        <v>86</v>
      </c>
      <c r="C49" s="17"/>
      <c r="D49" s="17" t="s">
        <v>56</v>
      </c>
      <c r="E49" s="33">
        <v>881</v>
      </c>
      <c r="F49" s="33">
        <v>1023</v>
      </c>
      <c r="G49" s="33">
        <v>1514</v>
      </c>
      <c r="H49" s="33">
        <v>1574</v>
      </c>
      <c r="I49" s="33">
        <v>1226</v>
      </c>
      <c r="J49" s="33">
        <v>939.27700000000004</v>
      </c>
      <c r="K49" s="33">
        <v>1251.2080000000001</v>
      </c>
      <c r="L49" s="33">
        <v>1131.7570000000001</v>
      </c>
      <c r="M49" s="33">
        <v>1480.3889999999999</v>
      </c>
    </row>
    <row r="50" spans="2:13" s="20" customFormat="1" ht="16.5" customHeight="1" x14ac:dyDescent="0.25">
      <c r="B50" s="44" t="s">
        <v>87</v>
      </c>
      <c r="C50" s="17"/>
      <c r="D50" s="17" t="s">
        <v>54</v>
      </c>
      <c r="E50" s="33">
        <v>590</v>
      </c>
      <c r="F50" s="33">
        <v>787</v>
      </c>
      <c r="G50" s="33">
        <v>1120</v>
      </c>
      <c r="H50" s="33">
        <v>1048</v>
      </c>
      <c r="I50" s="33">
        <v>414</v>
      </c>
      <c r="J50" s="33">
        <v>501.75700000000001</v>
      </c>
      <c r="K50" s="33">
        <v>1103.8900000000001</v>
      </c>
      <c r="L50" s="33">
        <v>1003.587</v>
      </c>
      <c r="M50" s="33">
        <v>231.16200000000001</v>
      </c>
    </row>
    <row r="51" spans="2:13" s="20" customFormat="1" ht="22.5" customHeight="1" x14ac:dyDescent="0.25">
      <c r="B51" s="44" t="s">
        <v>88</v>
      </c>
      <c r="C51" s="17"/>
      <c r="D51" s="17" t="s">
        <v>52</v>
      </c>
      <c r="E51" s="33">
        <v>3093</v>
      </c>
      <c r="F51" s="33">
        <v>2545</v>
      </c>
      <c r="G51" s="33">
        <v>2324</v>
      </c>
      <c r="H51" s="33">
        <v>3545</v>
      </c>
      <c r="I51" s="33">
        <v>1878</v>
      </c>
      <c r="J51" s="33">
        <v>1020.278</v>
      </c>
      <c r="K51" s="33">
        <v>1573.086</v>
      </c>
      <c r="L51" s="33">
        <v>1264.73</v>
      </c>
      <c r="M51" s="33">
        <v>1374.5139999999999</v>
      </c>
    </row>
    <row r="52" spans="2:13" s="49" customFormat="1" ht="22.5" customHeight="1" x14ac:dyDescent="0.25">
      <c r="B52" s="74" t="s">
        <v>111</v>
      </c>
      <c r="C52" s="75"/>
      <c r="D52" s="75"/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</row>
    <row r="53" spans="2:13" s="49" customFormat="1" ht="16.5" customHeight="1" x14ac:dyDescent="0.25">
      <c r="B53" s="74" t="s">
        <v>101</v>
      </c>
      <c r="C53" s="75"/>
      <c r="D53" s="75"/>
      <c r="E53" s="50">
        <v>10843</v>
      </c>
      <c r="F53" s="50">
        <v>14075</v>
      </c>
      <c r="G53" s="50">
        <v>5064</v>
      </c>
      <c r="H53" s="50">
        <v>7444</v>
      </c>
      <c r="I53" s="50">
        <v>73</v>
      </c>
      <c r="J53" s="50">
        <v>239.39599999999999</v>
      </c>
      <c r="K53" s="50">
        <v>1678.462</v>
      </c>
      <c r="L53" s="50">
        <v>3102.377</v>
      </c>
      <c r="M53" s="50">
        <v>2780.489</v>
      </c>
    </row>
    <row r="54" spans="2:13" s="20" customFormat="1" ht="22.5" customHeight="1" x14ac:dyDescent="0.25">
      <c r="B54" s="45" t="s">
        <v>70</v>
      </c>
      <c r="C54" s="17"/>
      <c r="D54" s="17" t="s">
        <v>32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1197.2529999999999</v>
      </c>
      <c r="L54" s="33">
        <v>2986.3870000000002</v>
      </c>
      <c r="M54" s="33">
        <v>2493.5940000000001</v>
      </c>
    </row>
    <row r="55" spans="2:13" s="49" customFormat="1" ht="16.5" customHeight="1" x14ac:dyDescent="0.25">
      <c r="B55" s="74" t="s">
        <v>107</v>
      </c>
      <c r="C55" s="75"/>
      <c r="D55" s="75"/>
      <c r="E55" s="50">
        <v>7574</v>
      </c>
      <c r="F55" s="50">
        <v>7987</v>
      </c>
      <c r="G55" s="50">
        <v>6961</v>
      </c>
      <c r="H55" s="50">
        <v>12138</v>
      </c>
      <c r="I55" s="50">
        <v>11500</v>
      </c>
      <c r="J55" s="50">
        <v>17988.625</v>
      </c>
      <c r="K55" s="50">
        <v>2027.1</v>
      </c>
      <c r="L55" s="50">
        <v>11793.359</v>
      </c>
      <c r="M55" s="50">
        <v>7313.5339999999997</v>
      </c>
    </row>
    <row r="56" spans="2:13" s="20" customFormat="1" ht="16.5" customHeight="1" x14ac:dyDescent="0.25">
      <c r="B56" s="44" t="s">
        <v>72</v>
      </c>
      <c r="C56" s="17"/>
      <c r="D56" s="17" t="s">
        <v>39</v>
      </c>
      <c r="E56" s="33">
        <v>6523</v>
      </c>
      <c r="F56" s="33">
        <v>114</v>
      </c>
      <c r="G56" s="33">
        <v>5587</v>
      </c>
      <c r="H56" s="33">
        <v>10754</v>
      </c>
      <c r="I56" s="33">
        <v>9563</v>
      </c>
      <c r="J56" s="33">
        <v>17885.035</v>
      </c>
      <c r="K56" s="33">
        <v>2027.1</v>
      </c>
      <c r="L56" s="33">
        <v>9699.3780000000006</v>
      </c>
      <c r="M56" s="33">
        <v>5887.6149999999998</v>
      </c>
    </row>
    <row r="57" spans="2:13" s="20" customFormat="1" ht="22.5" customHeight="1" x14ac:dyDescent="0.25">
      <c r="B57" s="45" t="s">
        <v>89</v>
      </c>
      <c r="C57" s="17"/>
      <c r="D57" s="17" t="s">
        <v>61</v>
      </c>
      <c r="E57" s="33">
        <v>998</v>
      </c>
      <c r="F57" s="33">
        <v>0</v>
      </c>
      <c r="G57" s="33">
        <v>1201</v>
      </c>
      <c r="H57" s="33">
        <v>1182</v>
      </c>
      <c r="I57" s="33">
        <v>1937</v>
      </c>
      <c r="J57" s="33">
        <v>0</v>
      </c>
      <c r="K57" s="33">
        <v>0</v>
      </c>
      <c r="L57" s="33">
        <v>2093.9810000000002</v>
      </c>
      <c r="M57" s="33">
        <v>0</v>
      </c>
    </row>
    <row r="58" spans="2:13" s="49" customFormat="1" ht="16.5" customHeight="1" x14ac:dyDescent="0.25">
      <c r="B58" s="74" t="s">
        <v>129</v>
      </c>
      <c r="C58" s="75"/>
      <c r="D58" s="75"/>
      <c r="E58" s="50">
        <v>4538</v>
      </c>
      <c r="F58" s="50">
        <v>2871</v>
      </c>
      <c r="G58" s="50">
        <v>3272</v>
      </c>
      <c r="H58" s="50">
        <v>6522</v>
      </c>
      <c r="I58" s="50">
        <v>1432</v>
      </c>
      <c r="J58" s="50">
        <v>340.42099999999999</v>
      </c>
      <c r="K58" s="50">
        <v>9142.0889999999999</v>
      </c>
      <c r="L58" s="50">
        <v>542.17600000000004</v>
      </c>
      <c r="M58" s="50">
        <v>3199.884</v>
      </c>
    </row>
    <row r="59" spans="2:13" s="20" customFormat="1" ht="22.5" customHeight="1" x14ac:dyDescent="0.25">
      <c r="B59" s="45" t="s">
        <v>75</v>
      </c>
      <c r="C59" s="17"/>
      <c r="D59" s="17" t="s">
        <v>62</v>
      </c>
      <c r="E59" s="33">
        <v>107</v>
      </c>
      <c r="F59" s="33">
        <v>51</v>
      </c>
      <c r="G59" s="33">
        <v>2</v>
      </c>
      <c r="H59" s="33">
        <v>1137</v>
      </c>
      <c r="I59" s="33">
        <v>783</v>
      </c>
      <c r="J59" s="33">
        <v>16.728000000000002</v>
      </c>
      <c r="K59" s="33">
        <v>8689.6020000000008</v>
      </c>
      <c r="L59" s="33">
        <v>24.62</v>
      </c>
      <c r="M59" s="33">
        <v>378.57499999999999</v>
      </c>
    </row>
    <row r="60" spans="2:13" s="49" customFormat="1" ht="16.5" customHeight="1" x14ac:dyDescent="0.25">
      <c r="B60" s="74" t="s">
        <v>102</v>
      </c>
      <c r="C60" s="75"/>
      <c r="D60" s="75"/>
      <c r="E60" s="50">
        <v>19165</v>
      </c>
      <c r="F60" s="50">
        <v>7550</v>
      </c>
      <c r="G60" s="50">
        <v>16343</v>
      </c>
      <c r="H60" s="50">
        <v>30457</v>
      </c>
      <c r="I60" s="50">
        <v>29857</v>
      </c>
      <c r="J60" s="50">
        <v>31693.758999999998</v>
      </c>
      <c r="K60" s="50">
        <v>33134.305999999997</v>
      </c>
      <c r="L60" s="50">
        <v>15783.102000000001</v>
      </c>
      <c r="M60" s="50">
        <v>23888.572</v>
      </c>
    </row>
    <row r="61" spans="2:13" s="20" customFormat="1" ht="16.5" customHeight="1" x14ac:dyDescent="0.25">
      <c r="B61" s="44" t="s">
        <v>78</v>
      </c>
      <c r="C61" s="17"/>
      <c r="D61" s="17" t="s">
        <v>36</v>
      </c>
      <c r="E61" s="33">
        <v>15185</v>
      </c>
      <c r="F61" s="33">
        <v>7357</v>
      </c>
      <c r="G61" s="33">
        <v>16129</v>
      </c>
      <c r="H61" s="33">
        <v>8718</v>
      </c>
      <c r="I61" s="33">
        <v>29730</v>
      </c>
      <c r="J61" s="33">
        <v>29157.39</v>
      </c>
      <c r="K61" s="33">
        <v>30448.181</v>
      </c>
      <c r="L61" s="33">
        <v>14098.450999999999</v>
      </c>
      <c r="M61" s="33">
        <v>23824.988000000001</v>
      </c>
    </row>
    <row r="62" spans="2:13" s="20" customFormat="1" ht="22.5" customHeight="1" x14ac:dyDescent="0.25">
      <c r="B62" s="45" t="s">
        <v>90</v>
      </c>
      <c r="C62" s="17"/>
      <c r="D62" s="17" t="s">
        <v>53</v>
      </c>
      <c r="E62" s="33">
        <v>0</v>
      </c>
      <c r="F62" s="33">
        <v>23</v>
      </c>
      <c r="G62" s="33">
        <v>0</v>
      </c>
      <c r="H62" s="33">
        <v>0</v>
      </c>
      <c r="I62" s="33">
        <v>28</v>
      </c>
      <c r="J62" s="33">
        <v>2487.1350000000002</v>
      </c>
      <c r="K62" s="33">
        <v>2637.22</v>
      </c>
      <c r="L62" s="33">
        <v>1659.3920000000001</v>
      </c>
      <c r="M62" s="33">
        <v>0</v>
      </c>
    </row>
    <row r="63" spans="2:13" s="49" customFormat="1" ht="23.25" customHeight="1" x14ac:dyDescent="0.25">
      <c r="B63" s="74" t="s">
        <v>103</v>
      </c>
      <c r="C63" s="75"/>
      <c r="D63" s="75"/>
      <c r="E63" s="50">
        <v>0</v>
      </c>
      <c r="F63" s="50">
        <v>359</v>
      </c>
      <c r="G63" s="50">
        <v>38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</row>
    <row r="64" spans="2:13" s="49" customFormat="1" ht="16.5" customHeight="1" x14ac:dyDescent="0.25">
      <c r="B64" s="74" t="s">
        <v>104</v>
      </c>
      <c r="C64" s="75"/>
      <c r="D64" s="75"/>
      <c r="E64" s="50">
        <v>12205</v>
      </c>
      <c r="F64" s="50">
        <v>12393</v>
      </c>
      <c r="G64" s="50">
        <v>9298</v>
      </c>
      <c r="H64" s="50">
        <v>11654</v>
      </c>
      <c r="I64" s="50">
        <v>9963</v>
      </c>
      <c r="J64" s="50">
        <v>6674.3559999999998</v>
      </c>
      <c r="K64" s="50">
        <v>4588.5259999999998</v>
      </c>
      <c r="L64" s="50">
        <v>5467.0510000000004</v>
      </c>
      <c r="M64" s="50">
        <v>4253.7449999999999</v>
      </c>
    </row>
    <row r="65" spans="2:13" s="20" customFormat="1" ht="16.5" customHeight="1" x14ac:dyDescent="0.25">
      <c r="B65" s="44" t="s">
        <v>81</v>
      </c>
      <c r="C65" s="17"/>
      <c r="D65" s="17" t="s">
        <v>96</v>
      </c>
      <c r="E65" s="33">
        <v>1089</v>
      </c>
      <c r="F65" s="33">
        <v>2864</v>
      </c>
      <c r="G65" s="33">
        <v>1510</v>
      </c>
      <c r="H65" s="33">
        <v>1387</v>
      </c>
      <c r="I65" s="33">
        <v>1007</v>
      </c>
      <c r="J65" s="33">
        <v>1085.4000000000001</v>
      </c>
      <c r="K65" s="33">
        <v>827.32</v>
      </c>
      <c r="L65" s="33">
        <v>1640.451</v>
      </c>
      <c r="M65" s="33">
        <v>965.28599999999994</v>
      </c>
    </row>
    <row r="66" spans="2:13" s="20" customFormat="1" ht="22.5" customHeight="1" x14ac:dyDescent="0.25">
      <c r="B66" s="45" t="s">
        <v>91</v>
      </c>
      <c r="C66" s="17"/>
      <c r="D66" s="17" t="s">
        <v>57</v>
      </c>
      <c r="E66" s="33">
        <v>1592</v>
      </c>
      <c r="F66" s="33">
        <v>2489</v>
      </c>
      <c r="G66" s="33">
        <v>1743</v>
      </c>
      <c r="H66" s="33">
        <v>1935</v>
      </c>
      <c r="I66" s="33">
        <v>1598</v>
      </c>
      <c r="J66" s="33">
        <v>1532.3240000000001</v>
      </c>
      <c r="K66" s="33">
        <v>1696.153</v>
      </c>
      <c r="L66" s="33">
        <v>940.75199999999995</v>
      </c>
      <c r="M66" s="33">
        <v>1006.276</v>
      </c>
    </row>
    <row r="67" spans="2:13" s="49" customFormat="1" ht="16.5" customHeight="1" x14ac:dyDescent="0.25">
      <c r="B67" s="74" t="s">
        <v>108</v>
      </c>
      <c r="C67" s="75"/>
      <c r="D67" s="75"/>
      <c r="E67" s="50">
        <v>25711</v>
      </c>
      <c r="F67" s="50">
        <v>19820</v>
      </c>
      <c r="G67" s="50">
        <v>23434</v>
      </c>
      <c r="H67" s="50">
        <v>30262</v>
      </c>
      <c r="I67" s="50">
        <v>20820</v>
      </c>
      <c r="J67" s="50">
        <v>17046.031999999999</v>
      </c>
      <c r="K67" s="50">
        <v>24162.164000000001</v>
      </c>
      <c r="L67" s="50">
        <v>23067.371999999999</v>
      </c>
      <c r="M67" s="50">
        <v>19713.021000000001</v>
      </c>
    </row>
    <row r="68" spans="2:13" s="20" customFormat="1" ht="16.5" customHeight="1" x14ac:dyDescent="0.25">
      <c r="B68" s="44" t="s">
        <v>92</v>
      </c>
      <c r="C68" s="17"/>
      <c r="D68" s="17" t="s">
        <v>55</v>
      </c>
      <c r="E68" s="33">
        <v>822</v>
      </c>
      <c r="F68" s="33">
        <v>697</v>
      </c>
      <c r="G68" s="33">
        <v>1181</v>
      </c>
      <c r="H68" s="33">
        <v>933</v>
      </c>
      <c r="I68" s="33">
        <v>1324</v>
      </c>
      <c r="J68" s="33">
        <v>542.45100000000002</v>
      </c>
      <c r="K68" s="33">
        <v>1374.6420000000001</v>
      </c>
      <c r="L68" s="33">
        <v>526.95899999999995</v>
      </c>
      <c r="M68" s="33">
        <v>886.63900000000001</v>
      </c>
    </row>
    <row r="69" spans="2:13" s="20" customFormat="1" ht="16.5" customHeight="1" x14ac:dyDescent="0.25">
      <c r="B69" s="44" t="s">
        <v>93</v>
      </c>
      <c r="C69" s="17"/>
      <c r="D69" s="17" t="s">
        <v>50</v>
      </c>
      <c r="E69" s="33">
        <v>5623</v>
      </c>
      <c r="F69" s="33">
        <v>4451</v>
      </c>
      <c r="G69" s="33">
        <v>3273</v>
      </c>
      <c r="H69" s="33">
        <v>4936</v>
      </c>
      <c r="I69" s="33">
        <v>3585</v>
      </c>
      <c r="J69" s="33">
        <v>2239.047</v>
      </c>
      <c r="K69" s="33">
        <v>3096.5239999999999</v>
      </c>
      <c r="L69" s="33">
        <v>3466.82</v>
      </c>
      <c r="M69" s="33">
        <v>3195.877</v>
      </c>
    </row>
    <row r="70" spans="2:13" s="20" customFormat="1" ht="16.5" customHeight="1" x14ac:dyDescent="0.25">
      <c r="B70" s="44" t="s">
        <v>94</v>
      </c>
      <c r="C70" s="17"/>
      <c r="D70" s="17" t="s">
        <v>49</v>
      </c>
      <c r="E70" s="33">
        <v>4564</v>
      </c>
      <c r="F70" s="33">
        <v>2799</v>
      </c>
      <c r="G70" s="33">
        <v>1784</v>
      </c>
      <c r="H70" s="33">
        <v>4571</v>
      </c>
      <c r="I70" s="33">
        <v>2252</v>
      </c>
      <c r="J70" s="33">
        <v>1722.509</v>
      </c>
      <c r="K70" s="33">
        <v>4506.7719999999999</v>
      </c>
      <c r="L70" s="33">
        <v>1852.829</v>
      </c>
      <c r="M70" s="33">
        <v>621.06600000000003</v>
      </c>
    </row>
    <row r="71" spans="2:13" s="20" customFormat="1" ht="16.5" customHeight="1" x14ac:dyDescent="0.25">
      <c r="B71" s="44" t="s">
        <v>83</v>
      </c>
      <c r="C71" s="17"/>
      <c r="D71" s="17" t="s">
        <v>46</v>
      </c>
      <c r="E71" s="33">
        <v>1083</v>
      </c>
      <c r="F71" s="33">
        <v>228</v>
      </c>
      <c r="G71" s="33">
        <v>1516</v>
      </c>
      <c r="H71" s="33">
        <v>1854</v>
      </c>
      <c r="I71" s="33">
        <v>848</v>
      </c>
      <c r="J71" s="33">
        <v>700.60699999999997</v>
      </c>
      <c r="K71" s="33">
        <v>683.29100000000005</v>
      </c>
      <c r="L71" s="33">
        <v>969.08299999999997</v>
      </c>
      <c r="M71" s="33">
        <v>793.678</v>
      </c>
    </row>
    <row r="72" spans="2:13" s="20" customFormat="1" ht="16.5" customHeight="1" x14ac:dyDescent="0.25">
      <c r="B72" s="44" t="s">
        <v>84</v>
      </c>
      <c r="C72" s="17"/>
      <c r="D72" s="17" t="s">
        <v>34</v>
      </c>
      <c r="E72" s="33">
        <v>10187</v>
      </c>
      <c r="F72" s="33">
        <v>7552</v>
      </c>
      <c r="G72" s="33">
        <v>11476</v>
      </c>
      <c r="H72" s="33">
        <v>13268</v>
      </c>
      <c r="I72" s="33">
        <v>9318</v>
      </c>
      <c r="J72" s="33">
        <v>8439.8349999999991</v>
      </c>
      <c r="K72" s="33">
        <v>10279.706</v>
      </c>
      <c r="L72" s="33">
        <v>10542.48</v>
      </c>
      <c r="M72" s="33">
        <v>9495.36</v>
      </c>
    </row>
    <row r="73" spans="2:13" s="34" customFormat="1" ht="22.5" customHeight="1" x14ac:dyDescent="0.25">
      <c r="B73" s="44" t="s">
        <v>95</v>
      </c>
      <c r="C73" s="17"/>
      <c r="D73" s="17" t="s">
        <v>59</v>
      </c>
      <c r="E73" s="33">
        <v>755</v>
      </c>
      <c r="F73" s="33">
        <v>1268</v>
      </c>
      <c r="G73" s="33">
        <v>896</v>
      </c>
      <c r="H73" s="33">
        <v>1558</v>
      </c>
      <c r="I73" s="33">
        <v>1055</v>
      </c>
      <c r="J73" s="33">
        <v>832.17100000000005</v>
      </c>
      <c r="K73" s="33">
        <v>732.57899999999995</v>
      </c>
      <c r="L73" s="33">
        <v>742.50900000000001</v>
      </c>
      <c r="M73" s="33">
        <v>276.81700000000001</v>
      </c>
    </row>
    <row r="74" spans="2:13" s="56" customFormat="1" ht="22.5" customHeight="1" x14ac:dyDescent="0.25">
      <c r="B74" s="76" t="s">
        <v>127</v>
      </c>
      <c r="C74" s="76"/>
      <c r="D74" s="76"/>
      <c r="E74" s="55">
        <f t="shared" ref="E74:M74" si="5">SUM(E45,E47,E52,E53,E55,E58,E60,E63,E64,E67)-SUM(E46,E48:E51,E54,E56:E57,E59,E61:E62,E65:E66,E68:E73)</f>
        <v>33235</v>
      </c>
      <c r="F74" s="55">
        <f t="shared" si="5"/>
        <v>38047</v>
      </c>
      <c r="G74" s="55">
        <f t="shared" si="5"/>
        <v>28544</v>
      </c>
      <c r="H74" s="55">
        <f t="shared" si="5"/>
        <v>48871</v>
      </c>
      <c r="I74" s="55">
        <f t="shared" si="5"/>
        <v>12559</v>
      </c>
      <c r="J74" s="55">
        <f t="shared" si="5"/>
        <v>9720.8409999999858</v>
      </c>
      <c r="K74" s="55">
        <f t="shared" si="5"/>
        <v>8381.6990000000078</v>
      </c>
      <c r="L74" s="55">
        <f t="shared" ref="L74" si="6">SUM(L45,L47,L52,L53,L55,L58,L60,L63,L64,L67)-SUM(L46,L48:L51,L54,L56:L57,L59,L61:L62,L65:L66,L68:L73)</f>
        <v>12355.868000000009</v>
      </c>
      <c r="M74" s="55">
        <f t="shared" si="5"/>
        <v>13689.293999999994</v>
      </c>
    </row>
    <row r="75" spans="2:13" s="6" customFormat="1" ht="22.5" customHeight="1" x14ac:dyDescent="0.25">
      <c r="B75" s="77" t="s">
        <v>27</v>
      </c>
      <c r="C75" s="77"/>
      <c r="D75" s="78"/>
      <c r="E75" s="35">
        <f t="shared" ref="E75:K75" si="7">SUM(E9,E44)</f>
        <v>657980</v>
      </c>
      <c r="F75" s="35">
        <f t="shared" si="7"/>
        <v>434385</v>
      </c>
      <c r="G75" s="35">
        <f t="shared" si="7"/>
        <v>534944</v>
      </c>
      <c r="H75" s="35">
        <f t="shared" si="7"/>
        <v>486898</v>
      </c>
      <c r="I75" s="35">
        <f t="shared" si="7"/>
        <v>603928</v>
      </c>
      <c r="J75" s="35">
        <f t="shared" si="7"/>
        <v>494295.272</v>
      </c>
      <c r="K75" s="35">
        <f t="shared" si="7"/>
        <v>578965.47100000002</v>
      </c>
      <c r="L75" s="35">
        <f>IF(L9="…","…",SUM(L9,L44))</f>
        <v>363973.46799999999</v>
      </c>
      <c r="M75" s="35">
        <f>IF(M9="…","…",SUM(M9,M44))</f>
        <v>439495.402</v>
      </c>
    </row>
    <row r="76" spans="2:13" s="36" customFormat="1" ht="6.75" customHeight="1" x14ac:dyDescent="0.25"/>
    <row r="77" spans="2:13" s="36" customFormat="1" ht="23.25" customHeight="1" x14ac:dyDescent="0.25">
      <c r="B77" s="79" t="s">
        <v>128</v>
      </c>
      <c r="C77" s="80"/>
      <c r="D77" s="81"/>
      <c r="E77" s="81"/>
      <c r="F77" s="81"/>
      <c r="G77" s="81"/>
      <c r="H77" s="81"/>
      <c r="I77" s="81"/>
      <c r="J77" s="81"/>
      <c r="K77" s="81"/>
      <c r="L77" s="81"/>
      <c r="M77" s="82"/>
    </row>
    <row r="78" spans="2:13" s="31" customFormat="1" ht="6.75" customHeight="1" thickBot="1" x14ac:dyDescent="0.25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</row>
    <row r="79" spans="2:13" s="20" customFormat="1" ht="16.5" customHeight="1" x14ac:dyDescent="0.25">
      <c r="B79" s="17"/>
      <c r="C79" s="17"/>
      <c r="D79" s="17"/>
      <c r="E79" s="33"/>
      <c r="F79" s="33"/>
      <c r="G79" s="33"/>
      <c r="H79" s="33"/>
      <c r="I79" s="33"/>
      <c r="J79" s="33"/>
      <c r="K79" s="33"/>
      <c r="L79" s="33"/>
      <c r="M79" s="33"/>
    </row>
    <row r="80" spans="2:13" s="20" customFormat="1" ht="16.5" customHeight="1" x14ac:dyDescent="0.25">
      <c r="B80" s="17"/>
      <c r="C80" s="17"/>
      <c r="D80" s="17"/>
      <c r="E80" s="33"/>
      <c r="F80" s="33"/>
      <c r="G80" s="33"/>
      <c r="H80" s="33"/>
      <c r="I80" s="33"/>
      <c r="J80" s="33"/>
      <c r="K80" s="33"/>
      <c r="L80" s="33"/>
      <c r="M80" s="33"/>
    </row>
    <row r="81" spans="2:13" s="20" customFormat="1" ht="16.5" customHeight="1" x14ac:dyDescent="0.25">
      <c r="B81" s="17"/>
      <c r="C81" s="17"/>
      <c r="D81" s="17"/>
      <c r="E81" s="33"/>
      <c r="F81" s="33"/>
      <c r="G81" s="33"/>
      <c r="H81" s="33"/>
      <c r="I81" s="33"/>
      <c r="J81" s="33"/>
      <c r="K81" s="33"/>
      <c r="L81" s="33"/>
      <c r="M81" s="33"/>
    </row>
    <row r="82" spans="2:13" s="20" customFormat="1" ht="16.5" customHeight="1" x14ac:dyDescent="0.25">
      <c r="B82" s="17"/>
      <c r="C82" s="17"/>
      <c r="D82" s="17"/>
      <c r="E82" s="33"/>
      <c r="F82" s="33"/>
      <c r="G82" s="33"/>
      <c r="H82" s="33"/>
      <c r="I82" s="33"/>
      <c r="J82" s="33"/>
      <c r="K82" s="33"/>
      <c r="L82" s="33"/>
      <c r="M82" s="33"/>
    </row>
    <row r="83" spans="2:13" s="20" customFormat="1" ht="16.5" customHeight="1" x14ac:dyDescent="0.25">
      <c r="B83" s="17"/>
      <c r="C83" s="17"/>
      <c r="D83" s="17"/>
      <c r="E83" s="33"/>
      <c r="F83" s="33"/>
      <c r="G83" s="33"/>
      <c r="H83" s="33"/>
      <c r="I83" s="33"/>
      <c r="J83" s="33"/>
      <c r="K83" s="33"/>
      <c r="L83" s="33"/>
      <c r="M83" s="33"/>
    </row>
    <row r="84" spans="2:13" s="20" customFormat="1" ht="16.5" customHeight="1" x14ac:dyDescent="0.25">
      <c r="B84" s="17"/>
      <c r="C84" s="17"/>
      <c r="D84" s="17"/>
      <c r="E84" s="33"/>
      <c r="F84" s="33"/>
      <c r="G84" s="33"/>
      <c r="H84" s="33"/>
      <c r="I84" s="33"/>
      <c r="J84" s="33"/>
      <c r="K84" s="33"/>
      <c r="L84" s="33"/>
      <c r="M84" s="33"/>
    </row>
    <row r="85" spans="2:13" s="20" customFormat="1" ht="16.5" customHeight="1" x14ac:dyDescent="0.25">
      <c r="B85" s="17"/>
      <c r="C85" s="17"/>
      <c r="D85" s="17"/>
      <c r="E85" s="33"/>
      <c r="F85" s="33"/>
      <c r="G85" s="33"/>
      <c r="H85" s="33"/>
      <c r="I85" s="33"/>
      <c r="J85" s="33"/>
      <c r="K85" s="33"/>
      <c r="L85" s="33"/>
      <c r="M85" s="33"/>
    </row>
    <row r="86" spans="2:13" s="20" customFormat="1" ht="16.5" customHeight="1" x14ac:dyDescent="0.25">
      <c r="B86" s="17"/>
      <c r="C86" s="17"/>
      <c r="D86" s="17"/>
      <c r="E86" s="33"/>
      <c r="F86" s="33"/>
      <c r="G86" s="33"/>
      <c r="H86" s="33"/>
      <c r="I86" s="33"/>
      <c r="J86" s="33"/>
      <c r="K86" s="33"/>
      <c r="L86" s="33"/>
      <c r="M86" s="33"/>
    </row>
    <row r="87" spans="2:13" s="20" customFormat="1" ht="16.5" customHeight="1" x14ac:dyDescent="0.25">
      <c r="B87" s="17"/>
      <c r="C87" s="17"/>
      <c r="D87" s="17"/>
      <c r="E87" s="33"/>
      <c r="F87" s="33"/>
      <c r="G87" s="33"/>
      <c r="H87" s="33"/>
      <c r="I87" s="33"/>
      <c r="J87" s="33"/>
      <c r="K87" s="33"/>
      <c r="L87" s="33"/>
      <c r="M87" s="33"/>
    </row>
    <row r="88" spans="2:13" s="20" customFormat="1" ht="16.5" customHeight="1" x14ac:dyDescent="0.25">
      <c r="B88" s="17"/>
      <c r="C88" s="17"/>
      <c r="D88" s="17"/>
      <c r="E88" s="33"/>
      <c r="F88" s="33"/>
      <c r="G88" s="33"/>
      <c r="H88" s="33"/>
      <c r="I88" s="33"/>
      <c r="J88" s="33"/>
      <c r="K88" s="33"/>
      <c r="L88" s="33"/>
      <c r="M88" s="33"/>
    </row>
    <row r="89" spans="2:13" s="20" customFormat="1" ht="16.5" customHeight="1" x14ac:dyDescent="0.25">
      <c r="B89" s="17"/>
      <c r="C89" s="17"/>
      <c r="D89" s="17"/>
      <c r="E89" s="33"/>
      <c r="F89" s="33"/>
      <c r="G89" s="33"/>
      <c r="H89" s="33"/>
      <c r="I89" s="33"/>
      <c r="J89" s="33"/>
      <c r="K89" s="33"/>
      <c r="L89" s="33"/>
      <c r="M89" s="33"/>
    </row>
    <row r="90" spans="2:13" s="20" customFormat="1" ht="16.5" customHeight="1" x14ac:dyDescent="0.25">
      <c r="B90" s="17"/>
      <c r="C90" s="17"/>
      <c r="D90" s="17"/>
      <c r="E90" s="33"/>
      <c r="F90" s="33"/>
      <c r="G90" s="33"/>
      <c r="H90" s="33"/>
      <c r="I90" s="33"/>
      <c r="J90" s="33"/>
      <c r="K90" s="33"/>
      <c r="L90" s="33"/>
      <c r="M90" s="33"/>
    </row>
    <row r="91" spans="2:13" s="20" customFormat="1" ht="16.5" customHeight="1" x14ac:dyDescent="0.25">
      <c r="B91" s="17"/>
      <c r="C91" s="17"/>
      <c r="D91" s="17"/>
      <c r="E91" s="33"/>
      <c r="F91" s="33"/>
      <c r="G91" s="33"/>
      <c r="H91" s="33"/>
      <c r="I91" s="33"/>
      <c r="J91" s="33"/>
      <c r="K91" s="33"/>
      <c r="L91" s="33"/>
      <c r="M91" s="33"/>
    </row>
    <row r="92" spans="2:13" s="20" customFormat="1" ht="16.5" customHeight="1" x14ac:dyDescent="0.25">
      <c r="B92" s="17"/>
      <c r="C92" s="17"/>
      <c r="D92" s="17"/>
      <c r="E92" s="33"/>
      <c r="F92" s="33"/>
      <c r="G92" s="33"/>
      <c r="H92" s="33"/>
      <c r="I92" s="33"/>
      <c r="J92" s="33"/>
      <c r="K92" s="33"/>
      <c r="L92" s="33"/>
      <c r="M92" s="33"/>
    </row>
    <row r="93" spans="2:13" s="20" customFormat="1" ht="16.5" customHeight="1" x14ac:dyDescent="0.25">
      <c r="B93" s="17"/>
      <c r="C93" s="17"/>
      <c r="D93" s="17"/>
      <c r="E93" s="33"/>
      <c r="F93" s="33"/>
      <c r="G93" s="33"/>
      <c r="H93" s="33"/>
      <c r="I93" s="33"/>
      <c r="J93" s="33"/>
      <c r="K93" s="33"/>
      <c r="L93" s="33"/>
      <c r="M93" s="33"/>
    </row>
    <row r="94" spans="2:13" s="20" customFormat="1" ht="16.5" customHeight="1" x14ac:dyDescent="0.25">
      <c r="B94" s="17"/>
      <c r="C94" s="17"/>
      <c r="D94" s="17"/>
      <c r="E94" s="33"/>
      <c r="F94" s="33"/>
      <c r="G94" s="33"/>
      <c r="H94" s="33"/>
      <c r="I94" s="33"/>
      <c r="J94" s="33"/>
      <c r="K94" s="33"/>
      <c r="L94" s="33"/>
      <c r="M94" s="33"/>
    </row>
    <row r="95" spans="2:13" s="20" customFormat="1" ht="16.5" customHeight="1" x14ac:dyDescent="0.25">
      <c r="B95" s="17"/>
      <c r="C95" s="17"/>
      <c r="D95" s="17"/>
      <c r="E95" s="33"/>
      <c r="F95" s="33"/>
      <c r="G95" s="33"/>
      <c r="H95" s="33"/>
      <c r="I95" s="33"/>
      <c r="J95" s="33"/>
      <c r="K95" s="33"/>
      <c r="L95" s="33"/>
      <c r="M95" s="33"/>
    </row>
    <row r="96" spans="2:13" s="20" customFormat="1" ht="16.5" customHeight="1" x14ac:dyDescent="0.25">
      <c r="B96" s="17"/>
      <c r="C96" s="17"/>
      <c r="D96" s="17"/>
      <c r="E96" s="33"/>
      <c r="F96" s="33"/>
      <c r="G96" s="33"/>
      <c r="H96" s="33"/>
      <c r="I96" s="33"/>
      <c r="J96" s="33"/>
      <c r="K96" s="33"/>
      <c r="L96" s="33"/>
      <c r="M96" s="33"/>
    </row>
    <row r="97" spans="2:13" s="20" customFormat="1" ht="16.5" customHeight="1" x14ac:dyDescent="0.25">
      <c r="B97" s="17"/>
      <c r="C97" s="17"/>
      <c r="D97" s="17"/>
      <c r="E97" s="33"/>
      <c r="F97" s="33"/>
      <c r="G97" s="33"/>
      <c r="H97" s="33"/>
      <c r="I97" s="33"/>
      <c r="J97" s="33"/>
      <c r="K97" s="33"/>
      <c r="L97" s="33"/>
      <c r="M97" s="33"/>
    </row>
    <row r="98" spans="2:13" s="20" customFormat="1" ht="16.5" customHeight="1" x14ac:dyDescent="0.25">
      <c r="B98" s="17"/>
      <c r="C98" s="17"/>
      <c r="D98" s="17"/>
      <c r="E98" s="33"/>
      <c r="F98" s="33"/>
      <c r="G98" s="33"/>
      <c r="H98" s="33"/>
      <c r="I98" s="33"/>
      <c r="J98" s="33"/>
      <c r="K98" s="33"/>
      <c r="L98" s="33"/>
      <c r="M98" s="33"/>
    </row>
    <row r="99" spans="2:13" s="20" customFormat="1" ht="16.5" customHeight="1" x14ac:dyDescent="0.25">
      <c r="B99" s="17"/>
      <c r="C99" s="17"/>
      <c r="D99" s="17"/>
      <c r="E99" s="33"/>
      <c r="F99" s="33"/>
      <c r="G99" s="33"/>
      <c r="H99" s="33"/>
      <c r="I99" s="33"/>
      <c r="J99" s="33"/>
      <c r="K99" s="33"/>
      <c r="L99" s="33"/>
      <c r="M99" s="33"/>
    </row>
    <row r="100" spans="2:13" s="20" customFormat="1" ht="16.5" customHeight="1" x14ac:dyDescent="0.25">
      <c r="B100" s="17"/>
      <c r="C100" s="17"/>
      <c r="D100" s="17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2:13" s="20" customFormat="1" ht="16.5" customHeight="1" x14ac:dyDescent="0.25">
      <c r="B101" s="17"/>
      <c r="C101" s="17"/>
      <c r="D101" s="17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2:13" s="20" customFormat="1" ht="16.5" customHeight="1" x14ac:dyDescent="0.25">
      <c r="B102" s="17"/>
      <c r="C102" s="17"/>
      <c r="D102" s="17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2:13" s="20" customFormat="1" ht="16.5" customHeight="1" x14ac:dyDescent="0.25">
      <c r="B103" s="17"/>
      <c r="C103" s="17"/>
      <c r="D103" s="17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2:13" s="20" customFormat="1" ht="16.5" customHeight="1" x14ac:dyDescent="0.25">
      <c r="B104" s="17"/>
      <c r="C104" s="17"/>
      <c r="D104" s="17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2:13" s="20" customFormat="1" ht="16.5" customHeight="1" x14ac:dyDescent="0.25">
      <c r="B105" s="17"/>
      <c r="C105" s="17"/>
      <c r="D105" s="17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2:13" s="20" customFormat="1" ht="16.5" customHeight="1" x14ac:dyDescent="0.25">
      <c r="B106" s="17"/>
      <c r="C106" s="17"/>
      <c r="D106" s="17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2:13" s="20" customFormat="1" ht="16.5" customHeight="1" x14ac:dyDescent="0.25">
      <c r="B107" s="17"/>
      <c r="C107" s="17"/>
      <c r="D107" s="17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2:13" s="20" customFormat="1" ht="16.5" customHeight="1" x14ac:dyDescent="0.25">
      <c r="B108" s="17"/>
      <c r="C108" s="17"/>
      <c r="D108" s="17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2:13" s="20" customFormat="1" ht="16.5" customHeight="1" x14ac:dyDescent="0.25">
      <c r="B109" s="17"/>
      <c r="C109" s="17"/>
      <c r="D109" s="17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2:13" s="20" customFormat="1" ht="16.5" customHeight="1" x14ac:dyDescent="0.25">
      <c r="B110" s="17"/>
      <c r="C110" s="17"/>
      <c r="D110" s="17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2:13" s="20" customFormat="1" ht="16.5" customHeight="1" x14ac:dyDescent="0.25">
      <c r="B111" s="17"/>
      <c r="C111" s="17"/>
      <c r="D111" s="17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2:13" s="20" customFormat="1" ht="16.5" customHeight="1" x14ac:dyDescent="0.25">
      <c r="B112" s="17"/>
      <c r="C112" s="17"/>
      <c r="D112" s="17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2:13" s="20" customFormat="1" ht="16.5" customHeight="1" x14ac:dyDescent="0.25">
      <c r="B113" s="17"/>
      <c r="C113" s="17"/>
      <c r="D113" s="17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2:13" s="20" customFormat="1" ht="16.5" customHeight="1" x14ac:dyDescent="0.25">
      <c r="B114" s="17"/>
      <c r="C114" s="17"/>
      <c r="D114" s="17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2:13" s="20" customFormat="1" ht="16.5" customHeight="1" x14ac:dyDescent="0.25">
      <c r="B115" s="17"/>
      <c r="C115" s="17"/>
      <c r="D115" s="17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2:13" s="20" customFormat="1" ht="16.5" customHeight="1" x14ac:dyDescent="0.25">
      <c r="B116" s="17"/>
      <c r="C116" s="17"/>
      <c r="D116" s="17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2:13" s="20" customFormat="1" ht="16.5" customHeight="1" x14ac:dyDescent="0.25">
      <c r="B117" s="17"/>
      <c r="C117" s="17"/>
      <c r="D117" s="17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2:13" s="20" customFormat="1" ht="16.5" customHeight="1" x14ac:dyDescent="0.25">
      <c r="B118" s="17"/>
      <c r="C118" s="17"/>
      <c r="D118" s="17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2:13" s="20" customFormat="1" ht="16.5" customHeight="1" x14ac:dyDescent="0.25">
      <c r="B119" s="17"/>
      <c r="C119" s="17"/>
      <c r="D119" s="17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2:13" s="20" customFormat="1" ht="16.5" customHeight="1" x14ac:dyDescent="0.25">
      <c r="B120" s="17"/>
      <c r="C120" s="17"/>
      <c r="D120" s="17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2:13" s="20" customFormat="1" ht="16.5" customHeight="1" x14ac:dyDescent="0.25">
      <c r="B121" s="17"/>
      <c r="C121" s="17"/>
      <c r="D121" s="17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2:13" s="20" customFormat="1" ht="16.5" customHeight="1" x14ac:dyDescent="0.25">
      <c r="B122" s="17"/>
      <c r="C122" s="17"/>
      <c r="D122" s="17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2:13" s="20" customFormat="1" ht="16.5" customHeight="1" x14ac:dyDescent="0.25">
      <c r="B123" s="17"/>
      <c r="C123" s="17"/>
      <c r="D123" s="17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2:13" s="20" customFormat="1" ht="16.5" customHeight="1" x14ac:dyDescent="0.25">
      <c r="B124" s="17"/>
      <c r="C124" s="17"/>
      <c r="D124" s="17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2:13" s="20" customFormat="1" ht="16.5" customHeight="1" x14ac:dyDescent="0.25">
      <c r="B125" s="17"/>
      <c r="C125" s="17"/>
      <c r="D125" s="17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2:13" s="20" customFormat="1" ht="16.5" customHeight="1" x14ac:dyDescent="0.25">
      <c r="B126" s="17"/>
      <c r="C126" s="17"/>
      <c r="D126" s="17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2:13" s="20" customFormat="1" ht="16.5" customHeight="1" x14ac:dyDescent="0.25">
      <c r="B127" s="17"/>
      <c r="C127" s="17"/>
      <c r="D127" s="17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2:13" s="20" customFormat="1" ht="16.5" customHeight="1" x14ac:dyDescent="0.25">
      <c r="B128" s="17"/>
      <c r="C128" s="17"/>
      <c r="D128" s="17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2:13" s="20" customFormat="1" ht="16.5" customHeight="1" x14ac:dyDescent="0.25">
      <c r="B129" s="17"/>
      <c r="C129" s="17"/>
      <c r="D129" s="17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2:13" s="20" customFormat="1" ht="16.5" customHeight="1" x14ac:dyDescent="0.25">
      <c r="B130" s="17"/>
      <c r="C130" s="17"/>
      <c r="D130" s="17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2:13" s="20" customFormat="1" ht="16.5" customHeight="1" x14ac:dyDescent="0.25">
      <c r="B131" s="17"/>
      <c r="C131" s="17"/>
      <c r="D131" s="17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2:13" s="20" customFormat="1" ht="16.5" customHeight="1" x14ac:dyDescent="0.25">
      <c r="B132" s="17"/>
      <c r="C132" s="17"/>
      <c r="D132" s="17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2:13" s="20" customFormat="1" ht="16.5" customHeight="1" x14ac:dyDescent="0.25">
      <c r="B133" s="17"/>
      <c r="C133" s="17"/>
      <c r="D133" s="17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2:13" s="20" customFormat="1" ht="16.5" customHeight="1" x14ac:dyDescent="0.25">
      <c r="B134" s="17"/>
      <c r="C134" s="17"/>
      <c r="D134" s="17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2:13" s="20" customFormat="1" ht="16.5" customHeight="1" x14ac:dyDescent="0.25">
      <c r="B135" s="17"/>
      <c r="C135" s="17"/>
      <c r="D135" s="17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2:13" s="20" customFormat="1" ht="16.5" customHeight="1" x14ac:dyDescent="0.25">
      <c r="B136" s="17"/>
      <c r="C136" s="17"/>
      <c r="D136" s="17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2:13" s="20" customFormat="1" ht="16.5" customHeight="1" x14ac:dyDescent="0.25">
      <c r="B137" s="17"/>
      <c r="C137" s="17"/>
      <c r="D137" s="17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2:13" s="20" customFormat="1" ht="16.5" customHeight="1" x14ac:dyDescent="0.25">
      <c r="B138" s="17"/>
      <c r="C138" s="17"/>
      <c r="D138" s="17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2:13" s="20" customFormat="1" ht="16.5" customHeight="1" x14ac:dyDescent="0.25">
      <c r="B139" s="17"/>
      <c r="C139" s="17"/>
      <c r="D139" s="17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2:13" s="20" customFormat="1" ht="16.5" customHeight="1" x14ac:dyDescent="0.25">
      <c r="B140" s="17"/>
      <c r="C140" s="17"/>
      <c r="D140" s="17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2:13" s="20" customFormat="1" ht="16.5" customHeight="1" x14ac:dyDescent="0.25">
      <c r="B141" s="17"/>
      <c r="C141" s="17"/>
      <c r="D141" s="17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2:13" s="20" customFormat="1" ht="16.5" customHeight="1" x14ac:dyDescent="0.25">
      <c r="B142" s="17"/>
      <c r="C142" s="17"/>
      <c r="D142" s="17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2:13" s="20" customFormat="1" ht="16.5" customHeight="1" x14ac:dyDescent="0.25">
      <c r="B143" s="17"/>
      <c r="C143" s="17"/>
      <c r="D143" s="17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2:13" s="20" customFormat="1" ht="16.5" customHeight="1" x14ac:dyDescent="0.25">
      <c r="B144" s="17"/>
      <c r="C144" s="17"/>
      <c r="D144" s="17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2:13" s="20" customFormat="1" ht="16.5" customHeight="1" x14ac:dyDescent="0.25">
      <c r="B145" s="17"/>
      <c r="C145" s="17"/>
      <c r="D145" s="17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2:13" s="20" customFormat="1" ht="16.5" customHeight="1" x14ac:dyDescent="0.25">
      <c r="B146" s="17"/>
      <c r="C146" s="17"/>
      <c r="D146" s="17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2:13" s="20" customFormat="1" ht="16.5" customHeight="1" x14ac:dyDescent="0.25">
      <c r="B147" s="17"/>
      <c r="C147" s="17"/>
      <c r="D147" s="17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2:13" s="20" customFormat="1" ht="16.5" customHeight="1" x14ac:dyDescent="0.25">
      <c r="B148" s="17"/>
      <c r="C148" s="17"/>
      <c r="D148" s="17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2:13" s="20" customFormat="1" ht="16.5" customHeight="1" x14ac:dyDescent="0.25">
      <c r="B149" s="17"/>
      <c r="C149" s="17"/>
      <c r="D149" s="17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2:13" s="20" customFormat="1" ht="16.5" customHeight="1" x14ac:dyDescent="0.25">
      <c r="B150" s="17"/>
      <c r="C150" s="17"/>
      <c r="D150" s="17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2:13" s="20" customFormat="1" ht="16.5" customHeight="1" x14ac:dyDescent="0.25">
      <c r="B151" s="17"/>
      <c r="C151" s="17"/>
      <c r="D151" s="17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2:13" s="20" customFormat="1" ht="16.5" customHeight="1" x14ac:dyDescent="0.25">
      <c r="B152" s="17"/>
      <c r="C152" s="17"/>
      <c r="D152" s="17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2:13" s="20" customFormat="1" ht="16.5" customHeight="1" x14ac:dyDescent="0.25">
      <c r="B153" s="17"/>
      <c r="C153" s="17"/>
      <c r="D153" s="17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2:13" s="20" customFormat="1" ht="16.5" customHeight="1" x14ac:dyDescent="0.25">
      <c r="B154" s="17"/>
      <c r="C154" s="17"/>
      <c r="D154" s="17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2:13" s="20" customFormat="1" ht="16.5" customHeight="1" x14ac:dyDescent="0.25">
      <c r="B155" s="17"/>
      <c r="C155" s="17"/>
      <c r="D155" s="17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2:13" s="20" customFormat="1" ht="16.5" customHeight="1" x14ac:dyDescent="0.25">
      <c r="B156" s="17"/>
      <c r="C156" s="17"/>
      <c r="D156" s="17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2:13" s="20" customFormat="1" ht="16.5" customHeight="1" x14ac:dyDescent="0.25">
      <c r="B157" s="17"/>
      <c r="C157" s="17"/>
      <c r="D157" s="17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2:13" s="20" customFormat="1" ht="16.5" customHeight="1" x14ac:dyDescent="0.25">
      <c r="B158" s="17"/>
      <c r="C158" s="17"/>
      <c r="D158" s="17"/>
      <c r="E158" s="33"/>
      <c r="F158" s="33"/>
      <c r="G158" s="33"/>
      <c r="H158" s="33"/>
      <c r="I158" s="33"/>
      <c r="J158" s="33"/>
      <c r="K158" s="33"/>
      <c r="L158" s="33"/>
      <c r="M158" s="33"/>
    </row>
  </sheetData>
  <mergeCells count="28">
    <mergeCell ref="B34:D34"/>
    <mergeCell ref="B1:E1"/>
    <mergeCell ref="B2:E2"/>
    <mergeCell ref="D5:M5"/>
    <mergeCell ref="E6:K6"/>
    <mergeCell ref="B10:D10"/>
    <mergeCell ref="B14:D14"/>
    <mergeCell ref="B19:D19"/>
    <mergeCell ref="B21:D21"/>
    <mergeCell ref="B24:D24"/>
    <mergeCell ref="B26:D26"/>
    <mergeCell ref="B30:D30"/>
    <mergeCell ref="B64:D64"/>
    <mergeCell ref="B37:D37"/>
    <mergeCell ref="B39:D39"/>
    <mergeCell ref="B43:D43"/>
    <mergeCell ref="B45:D45"/>
    <mergeCell ref="B47:D47"/>
    <mergeCell ref="B52:D52"/>
    <mergeCell ref="B53:D53"/>
    <mergeCell ref="B55:D55"/>
    <mergeCell ref="B58:D58"/>
    <mergeCell ref="B60:D60"/>
    <mergeCell ref="B63:D63"/>
    <mergeCell ref="B67:D67"/>
    <mergeCell ref="B74:D74"/>
    <mergeCell ref="B75:D75"/>
    <mergeCell ref="B77:M77"/>
  </mergeCells>
  <pageMargins left="0" right="0.59055118110236227" top="0" bottom="0.59055118110236227" header="0" footer="0.39370078740157483"/>
  <pageSetup paperSize="9" scale="55" orientation="portrait" horizontalDpi="4294967292" vertic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showGridLines="0" zoomScaleNormal="100" workbookViewId="0">
      <pane ySplit="8" topLeftCell="A9" activePane="bottomLeft" state="frozen"/>
      <selection activeCell="B5" sqref="B5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9.28515625" style="1" customWidth="1"/>
    <col min="3" max="3" width="1.28515625" style="1" customWidth="1"/>
    <col min="4" max="4" width="70.5703125" style="1" customWidth="1"/>
    <col min="5" max="13" width="11.42578125" style="1" customWidth="1"/>
    <col min="14" max="16384" width="10.85546875" style="1"/>
  </cols>
  <sheetData>
    <row r="1" spans="1:13" ht="33" customHeight="1" x14ac:dyDescent="0.2">
      <c r="B1" s="64" t="s">
        <v>0</v>
      </c>
      <c r="C1" s="64"/>
      <c r="D1" s="64"/>
      <c r="E1" s="64"/>
      <c r="F1" s="46"/>
      <c r="G1" s="46"/>
    </row>
    <row r="2" spans="1:13" ht="16.5" customHeight="1" x14ac:dyDescent="0.25">
      <c r="B2" s="65" t="s">
        <v>1</v>
      </c>
      <c r="C2" s="65"/>
      <c r="D2" s="65"/>
      <c r="E2" s="66"/>
      <c r="F2" s="47"/>
      <c r="G2" s="47"/>
    </row>
    <row r="3" spans="1:13" ht="6.75" customHeight="1" x14ac:dyDescent="0.2">
      <c r="A3" s="2"/>
    </row>
    <row r="5" spans="1:13" s="3" customFormat="1" ht="17.100000000000001" customHeight="1" x14ac:dyDescent="0.3">
      <c r="B5" s="4" t="s">
        <v>29</v>
      </c>
      <c r="C5" s="4"/>
      <c r="D5" s="67" t="s">
        <v>118</v>
      </c>
      <c r="E5" s="85"/>
      <c r="F5" s="85"/>
      <c r="G5" s="85"/>
      <c r="H5" s="85"/>
      <c r="I5" s="85"/>
      <c r="J5" s="85"/>
      <c r="K5" s="85"/>
      <c r="L5" s="85"/>
      <c r="M5" s="85"/>
    </row>
    <row r="6" spans="1:13" s="6" customFormat="1" ht="2.25" customHeight="1" x14ac:dyDescent="0.25">
      <c r="A6" s="32"/>
      <c r="B6" s="7"/>
      <c r="C6" s="7"/>
      <c r="D6" s="7"/>
      <c r="E6" s="86"/>
      <c r="F6" s="86"/>
      <c r="G6" s="86"/>
      <c r="H6" s="86"/>
      <c r="I6" s="86"/>
      <c r="J6" s="86"/>
      <c r="K6" s="86"/>
      <c r="L6" s="62"/>
      <c r="M6" s="54"/>
    </row>
    <row r="7" spans="1:13" s="6" customFormat="1" ht="6.75" customHeight="1" x14ac:dyDescent="0.25"/>
    <row r="8" spans="1:13" s="6" customFormat="1" ht="17.100000000000001" customHeight="1" x14ac:dyDescent="0.25">
      <c r="B8" s="12" t="s">
        <v>30</v>
      </c>
      <c r="C8" s="12"/>
      <c r="D8" s="12" t="s">
        <v>125</v>
      </c>
      <c r="E8" s="48">
        <v>2015</v>
      </c>
      <c r="F8" s="48">
        <f>E8+1</f>
        <v>2016</v>
      </c>
      <c r="G8" s="48">
        <f t="shared" ref="G8:J8" si="0">F8+1</f>
        <v>2017</v>
      </c>
      <c r="H8" s="48">
        <f t="shared" si="0"/>
        <v>2018</v>
      </c>
      <c r="I8" s="48">
        <f t="shared" si="0"/>
        <v>2019</v>
      </c>
      <c r="J8" s="48">
        <f t="shared" si="0"/>
        <v>2020</v>
      </c>
      <c r="K8" s="61">
        <f t="shared" ref="K8" si="1">J8+1</f>
        <v>2021</v>
      </c>
      <c r="L8" s="61">
        <f t="shared" ref="L8" si="2">K8+1</f>
        <v>2022</v>
      </c>
      <c r="M8" s="61">
        <f t="shared" ref="M8" si="3">L8+1</f>
        <v>2023</v>
      </c>
    </row>
    <row r="9" spans="1:13" s="38" customFormat="1" ht="22.5" customHeight="1" x14ac:dyDescent="0.25">
      <c r="B9" s="13" t="s">
        <v>97</v>
      </c>
      <c r="C9" s="13"/>
      <c r="E9" s="39">
        <v>428085</v>
      </c>
      <c r="F9" s="39">
        <v>483768</v>
      </c>
      <c r="G9" s="39">
        <v>386262</v>
      </c>
      <c r="H9" s="39">
        <v>367835</v>
      </c>
      <c r="I9" s="39">
        <v>510654</v>
      </c>
      <c r="J9" s="39">
        <v>365640.73599999998</v>
      </c>
      <c r="K9" s="39">
        <v>362036.89799999987</v>
      </c>
      <c r="L9" s="39">
        <v>268236.04499999993</v>
      </c>
      <c r="M9" s="39">
        <v>305491.75799999991</v>
      </c>
    </row>
    <row r="10" spans="1:13" s="49" customFormat="1" ht="16.5" customHeight="1" x14ac:dyDescent="0.25">
      <c r="B10" s="74" t="s">
        <v>99</v>
      </c>
      <c r="C10" s="75"/>
      <c r="D10" s="75"/>
      <c r="E10" s="50">
        <v>15525</v>
      </c>
      <c r="F10" s="50">
        <v>25657</v>
      </c>
      <c r="G10" s="50">
        <v>21898</v>
      </c>
      <c r="H10" s="50">
        <v>11366</v>
      </c>
      <c r="I10" s="50">
        <v>10055</v>
      </c>
      <c r="J10" s="50">
        <v>3509.88</v>
      </c>
      <c r="K10" s="50">
        <v>20024.671999999999</v>
      </c>
      <c r="L10" s="50">
        <v>32807.591999999997</v>
      </c>
      <c r="M10" s="50">
        <v>3326.136</v>
      </c>
    </row>
    <row r="11" spans="1:13" s="20" customFormat="1" ht="16.5" customHeight="1" x14ac:dyDescent="0.25">
      <c r="B11" s="45" t="s">
        <v>63</v>
      </c>
      <c r="C11" s="17"/>
      <c r="D11" s="17" t="s">
        <v>35</v>
      </c>
      <c r="E11" s="33">
        <v>4381</v>
      </c>
      <c r="F11" s="33">
        <v>9647</v>
      </c>
      <c r="G11" s="33">
        <v>7295</v>
      </c>
      <c r="H11" s="33">
        <v>3387</v>
      </c>
      <c r="I11" s="33">
        <v>193</v>
      </c>
      <c r="J11" s="33">
        <v>141.06</v>
      </c>
      <c r="K11" s="33">
        <v>9146.3449999999993</v>
      </c>
      <c r="L11" s="33">
        <v>21716.647000000001</v>
      </c>
      <c r="M11" s="33">
        <v>2111.9349999999999</v>
      </c>
    </row>
    <row r="12" spans="1:13" s="20" customFormat="1" ht="16.5" customHeight="1" x14ac:dyDescent="0.25">
      <c r="B12" s="45" t="s">
        <v>65</v>
      </c>
      <c r="C12" s="17"/>
      <c r="D12" s="17" t="s">
        <v>44</v>
      </c>
      <c r="E12" s="33">
        <v>27</v>
      </c>
      <c r="F12" s="33">
        <v>4555</v>
      </c>
      <c r="G12" s="33">
        <v>682</v>
      </c>
      <c r="H12" s="33">
        <v>3450</v>
      </c>
      <c r="I12" s="33">
        <v>3</v>
      </c>
      <c r="J12" s="33">
        <v>0</v>
      </c>
      <c r="K12" s="33">
        <v>5332.9970000000003</v>
      </c>
      <c r="L12" s="33">
        <v>8310.6560000000009</v>
      </c>
      <c r="M12" s="33">
        <v>59.591999999999999</v>
      </c>
    </row>
    <row r="13" spans="1:13" s="20" customFormat="1" ht="22.5" customHeight="1" x14ac:dyDescent="0.25">
      <c r="B13" s="45" t="s">
        <v>66</v>
      </c>
      <c r="C13" s="17"/>
      <c r="D13" s="17" t="s">
        <v>40</v>
      </c>
      <c r="E13" s="33">
        <v>3838</v>
      </c>
      <c r="F13" s="33">
        <v>10724</v>
      </c>
      <c r="G13" s="33">
        <v>10045</v>
      </c>
      <c r="H13" s="33">
        <v>3842</v>
      </c>
      <c r="I13" s="33">
        <v>9100</v>
      </c>
      <c r="J13" s="33">
        <v>2454.6190000000001</v>
      </c>
      <c r="K13" s="33">
        <v>1338.0809999999999</v>
      </c>
      <c r="L13" s="33">
        <v>414.83199999999999</v>
      </c>
      <c r="M13" s="33">
        <v>911.25300000000004</v>
      </c>
    </row>
    <row r="14" spans="1:13" s="49" customFormat="1" ht="16.5" customHeight="1" x14ac:dyDescent="0.25">
      <c r="B14" s="74" t="s">
        <v>100</v>
      </c>
      <c r="C14" s="75"/>
      <c r="D14" s="75"/>
      <c r="E14" s="50">
        <v>39456</v>
      </c>
      <c r="F14" s="50">
        <v>35904</v>
      </c>
      <c r="G14" s="50">
        <v>41198</v>
      </c>
      <c r="H14" s="50">
        <v>37526</v>
      </c>
      <c r="I14" s="50">
        <v>37808</v>
      </c>
      <c r="J14" s="50">
        <v>21801.37</v>
      </c>
      <c r="K14" s="50">
        <v>22337.643</v>
      </c>
      <c r="L14" s="50">
        <v>26665.681</v>
      </c>
      <c r="M14" s="50">
        <v>16139.549000000001</v>
      </c>
    </row>
    <row r="15" spans="1:13" s="20" customFormat="1" ht="16.5" customHeight="1" x14ac:dyDescent="0.25">
      <c r="B15" s="45" t="s">
        <v>67</v>
      </c>
      <c r="C15" s="17"/>
      <c r="D15" s="17" t="s">
        <v>47</v>
      </c>
      <c r="E15" s="33">
        <v>2846</v>
      </c>
      <c r="F15" s="33">
        <v>2162</v>
      </c>
      <c r="G15" s="33">
        <v>4042</v>
      </c>
      <c r="H15" s="33">
        <v>4456</v>
      </c>
      <c r="I15" s="33">
        <v>2263</v>
      </c>
      <c r="J15" s="33">
        <v>2093.3829999999998</v>
      </c>
      <c r="K15" s="33">
        <v>1799.4480000000001</v>
      </c>
      <c r="L15" s="33">
        <v>1954.4069999999999</v>
      </c>
      <c r="M15" s="33">
        <v>1984.857</v>
      </c>
    </row>
    <row r="16" spans="1:13" s="20" customFormat="1" ht="16.5" customHeight="1" x14ac:dyDescent="0.25">
      <c r="B16" s="45" t="s">
        <v>64</v>
      </c>
      <c r="C16" s="17"/>
      <c r="D16" s="17" t="s">
        <v>33</v>
      </c>
      <c r="E16" s="33">
        <v>24595</v>
      </c>
      <c r="F16" s="33">
        <v>21692</v>
      </c>
      <c r="G16" s="33">
        <v>19833</v>
      </c>
      <c r="H16" s="33">
        <v>20787</v>
      </c>
      <c r="I16" s="33">
        <v>17518</v>
      </c>
      <c r="J16" s="33">
        <v>6615.5360000000001</v>
      </c>
      <c r="K16" s="33">
        <v>12471.682000000001</v>
      </c>
      <c r="L16" s="33">
        <v>10282.741</v>
      </c>
      <c r="M16" s="33">
        <v>5194.5429999999997</v>
      </c>
    </row>
    <row r="17" spans="2:13" s="20" customFormat="1" ht="16.5" customHeight="1" x14ac:dyDescent="0.25">
      <c r="B17" s="45" t="s">
        <v>68</v>
      </c>
      <c r="C17" s="17"/>
      <c r="D17" s="17" t="s">
        <v>41</v>
      </c>
      <c r="E17" s="33">
        <v>4365</v>
      </c>
      <c r="F17" s="33">
        <v>1812</v>
      </c>
      <c r="G17" s="33">
        <v>1437</v>
      </c>
      <c r="H17" s="33">
        <v>3092</v>
      </c>
      <c r="I17" s="33">
        <v>4039</v>
      </c>
      <c r="J17" s="33">
        <v>673.38900000000001</v>
      </c>
      <c r="K17" s="33">
        <v>1180.31</v>
      </c>
      <c r="L17" s="33">
        <v>4659.3530000000001</v>
      </c>
      <c r="M17" s="33">
        <v>1495.578</v>
      </c>
    </row>
    <row r="18" spans="2:13" s="20" customFormat="1" ht="22.5" customHeight="1" x14ac:dyDescent="0.25">
      <c r="B18" s="45" t="s">
        <v>69</v>
      </c>
      <c r="C18" s="17"/>
      <c r="D18" s="17" t="s">
        <v>58</v>
      </c>
      <c r="E18" s="33">
        <v>2006</v>
      </c>
      <c r="F18" s="33">
        <v>3557</v>
      </c>
      <c r="G18" s="33">
        <v>3992</v>
      </c>
      <c r="H18" s="33">
        <v>1589</v>
      </c>
      <c r="I18" s="33">
        <v>6375</v>
      </c>
      <c r="J18" s="33">
        <v>3940.15</v>
      </c>
      <c r="K18" s="33">
        <v>1440.49</v>
      </c>
      <c r="L18" s="33">
        <v>3093.9470000000001</v>
      </c>
      <c r="M18" s="33">
        <v>95.02</v>
      </c>
    </row>
    <row r="19" spans="2:13" s="49" customFormat="1" ht="16.5" customHeight="1" x14ac:dyDescent="0.25">
      <c r="B19" s="74" t="s">
        <v>111</v>
      </c>
      <c r="C19" s="75"/>
      <c r="D19" s="75"/>
      <c r="E19" s="50">
        <v>2391</v>
      </c>
      <c r="F19" s="50">
        <v>1582</v>
      </c>
      <c r="G19" s="50">
        <v>11</v>
      </c>
      <c r="H19" s="50">
        <v>0</v>
      </c>
      <c r="I19" s="50">
        <v>3037</v>
      </c>
      <c r="J19" s="50">
        <v>0</v>
      </c>
      <c r="K19" s="50">
        <v>1103.8</v>
      </c>
      <c r="L19" s="50">
        <v>0</v>
      </c>
      <c r="M19" s="50">
        <v>13.28</v>
      </c>
    </row>
    <row r="20" spans="2:13" s="20" customFormat="1" ht="22.5" customHeight="1" x14ac:dyDescent="0.25">
      <c r="B20" s="45" t="s">
        <v>105</v>
      </c>
      <c r="C20" s="17"/>
      <c r="D20" s="17" t="s">
        <v>106</v>
      </c>
      <c r="E20" s="33">
        <v>2391</v>
      </c>
      <c r="F20" s="33">
        <v>1582</v>
      </c>
      <c r="G20" s="33">
        <v>11</v>
      </c>
      <c r="H20" s="33">
        <v>0</v>
      </c>
      <c r="I20" s="33">
        <v>3037</v>
      </c>
      <c r="J20" s="33">
        <v>0</v>
      </c>
      <c r="K20" s="33">
        <v>1103.8</v>
      </c>
      <c r="L20" s="33">
        <v>0</v>
      </c>
      <c r="M20" s="33">
        <v>13.28</v>
      </c>
    </row>
    <row r="21" spans="2:13" s="49" customFormat="1" ht="16.5" customHeight="1" x14ac:dyDescent="0.25">
      <c r="B21" s="74" t="s">
        <v>101</v>
      </c>
      <c r="C21" s="75"/>
      <c r="D21" s="75"/>
      <c r="E21" s="50">
        <v>217511</v>
      </c>
      <c r="F21" s="50">
        <v>269624</v>
      </c>
      <c r="G21" s="50">
        <v>194760</v>
      </c>
      <c r="H21" s="50">
        <v>183802</v>
      </c>
      <c r="I21" s="50">
        <v>309887</v>
      </c>
      <c r="J21" s="50">
        <v>215125.25399999999</v>
      </c>
      <c r="K21" s="50">
        <v>201795.924</v>
      </c>
      <c r="L21" s="50">
        <v>93269.275999999998</v>
      </c>
      <c r="M21" s="50">
        <v>175508.48800000001</v>
      </c>
    </row>
    <row r="22" spans="2:13" s="20" customFormat="1" ht="16.5" customHeight="1" x14ac:dyDescent="0.25">
      <c r="B22" s="45" t="s">
        <v>70</v>
      </c>
      <c r="C22" s="17"/>
      <c r="D22" s="17" t="s">
        <v>32</v>
      </c>
      <c r="E22" s="33">
        <v>31796</v>
      </c>
      <c r="F22" s="33">
        <v>41093</v>
      </c>
      <c r="G22" s="33">
        <v>30008</v>
      </c>
      <c r="H22" s="33">
        <v>31078</v>
      </c>
      <c r="I22" s="33">
        <v>73044</v>
      </c>
      <c r="J22" s="33">
        <v>39947.370000000003</v>
      </c>
      <c r="K22" s="33">
        <v>35133.216</v>
      </c>
      <c r="L22" s="33">
        <v>24532.196</v>
      </c>
      <c r="M22" s="33">
        <v>45760.296999999999</v>
      </c>
    </row>
    <row r="23" spans="2:13" s="20" customFormat="1" ht="22.5" customHeight="1" x14ac:dyDescent="0.25">
      <c r="B23" s="45" t="s">
        <v>71</v>
      </c>
      <c r="C23" s="17"/>
      <c r="D23" s="17" t="s">
        <v>48</v>
      </c>
      <c r="E23" s="33">
        <v>181867</v>
      </c>
      <c r="F23" s="33">
        <v>224986</v>
      </c>
      <c r="G23" s="33">
        <v>158662</v>
      </c>
      <c r="H23" s="33">
        <v>149270</v>
      </c>
      <c r="I23" s="33">
        <v>227160</v>
      </c>
      <c r="J23" s="33">
        <v>165477.42499999999</v>
      </c>
      <c r="K23" s="33">
        <v>160899.14300000001</v>
      </c>
      <c r="L23" s="33">
        <v>65569.062999999995</v>
      </c>
      <c r="M23" s="33">
        <v>128436.357</v>
      </c>
    </row>
    <row r="24" spans="2:13" s="49" customFormat="1" ht="16.5" customHeight="1" x14ac:dyDescent="0.25">
      <c r="B24" s="74" t="s">
        <v>107</v>
      </c>
      <c r="C24" s="75"/>
      <c r="D24" s="75"/>
      <c r="E24" s="50">
        <v>5696</v>
      </c>
      <c r="F24" s="50">
        <v>5</v>
      </c>
      <c r="G24" s="50">
        <v>0</v>
      </c>
      <c r="H24" s="50">
        <v>2325</v>
      </c>
      <c r="I24" s="50">
        <v>3500</v>
      </c>
      <c r="J24" s="50">
        <v>2076.25</v>
      </c>
      <c r="K24" s="50">
        <v>3321.8919999999998</v>
      </c>
      <c r="L24" s="50">
        <v>1461.0730000000001</v>
      </c>
      <c r="M24" s="50">
        <v>4306.0879999999997</v>
      </c>
    </row>
    <row r="25" spans="2:13" s="20" customFormat="1" ht="22.5" customHeight="1" x14ac:dyDescent="0.25">
      <c r="B25" s="45" t="s">
        <v>72</v>
      </c>
      <c r="C25" s="17"/>
      <c r="D25" s="17" t="s">
        <v>39</v>
      </c>
      <c r="E25" s="33">
        <v>5696</v>
      </c>
      <c r="F25" s="33">
        <v>0</v>
      </c>
      <c r="G25" s="33">
        <v>0</v>
      </c>
      <c r="H25" s="33">
        <v>2325</v>
      </c>
      <c r="I25" s="33">
        <v>3500</v>
      </c>
      <c r="J25" s="33">
        <v>2076.25</v>
      </c>
      <c r="K25" s="33">
        <v>3321.8919999999998</v>
      </c>
      <c r="L25" s="33">
        <v>1461.0730000000001</v>
      </c>
      <c r="M25" s="33">
        <v>0</v>
      </c>
    </row>
    <row r="26" spans="2:13" s="49" customFormat="1" ht="16.5" customHeight="1" x14ac:dyDescent="0.25">
      <c r="B26" s="74" t="s">
        <v>129</v>
      </c>
      <c r="C26" s="75"/>
      <c r="D26" s="75"/>
      <c r="E26" s="50">
        <v>21580</v>
      </c>
      <c r="F26" s="50">
        <v>24136</v>
      </c>
      <c r="G26" s="50">
        <v>23829</v>
      </c>
      <c r="H26" s="50">
        <v>16058</v>
      </c>
      <c r="I26" s="50">
        <v>13224</v>
      </c>
      <c r="J26" s="50">
        <v>10786.45</v>
      </c>
      <c r="K26" s="50">
        <v>19060.866000000002</v>
      </c>
      <c r="L26" s="50">
        <v>20147.972000000002</v>
      </c>
      <c r="M26" s="50">
        <v>20647.766</v>
      </c>
    </row>
    <row r="27" spans="2:13" s="20" customFormat="1" ht="16.5" customHeight="1" x14ac:dyDescent="0.25">
      <c r="B27" s="45" t="s">
        <v>73</v>
      </c>
      <c r="C27" s="17"/>
      <c r="D27" s="17" t="s">
        <v>38</v>
      </c>
      <c r="E27" s="33">
        <v>0</v>
      </c>
      <c r="F27" s="33">
        <v>0</v>
      </c>
      <c r="G27" s="33">
        <v>2</v>
      </c>
      <c r="H27" s="33">
        <v>1484</v>
      </c>
      <c r="I27" s="33">
        <v>0</v>
      </c>
      <c r="J27" s="33">
        <v>2471.895</v>
      </c>
      <c r="K27" s="33">
        <v>5542.7719999999999</v>
      </c>
      <c r="L27" s="33">
        <v>4419.4979999999996</v>
      </c>
      <c r="M27" s="33">
        <v>8938.5110000000004</v>
      </c>
    </row>
    <row r="28" spans="2:13" s="20" customFormat="1" ht="16.5" customHeight="1" x14ac:dyDescent="0.25">
      <c r="B28" s="45" t="s">
        <v>74</v>
      </c>
      <c r="C28" s="17"/>
      <c r="D28" s="17" t="s">
        <v>43</v>
      </c>
      <c r="E28" s="33">
        <v>13038</v>
      </c>
      <c r="F28" s="33">
        <v>10928</v>
      </c>
      <c r="G28" s="33">
        <v>12094</v>
      </c>
      <c r="H28" s="33">
        <v>5021</v>
      </c>
      <c r="I28" s="33">
        <v>5987</v>
      </c>
      <c r="J28" s="33">
        <v>3562.3780000000002</v>
      </c>
      <c r="K28" s="33">
        <v>3247.7539999999999</v>
      </c>
      <c r="L28" s="33">
        <v>5139.3649999999998</v>
      </c>
      <c r="M28" s="33">
        <v>129.953</v>
      </c>
    </row>
    <row r="29" spans="2:13" s="20" customFormat="1" ht="22.5" customHeight="1" x14ac:dyDescent="0.25">
      <c r="B29" s="45" t="s">
        <v>75</v>
      </c>
      <c r="C29" s="17"/>
      <c r="D29" s="17" t="s">
        <v>62</v>
      </c>
      <c r="E29" s="33">
        <v>7994</v>
      </c>
      <c r="F29" s="33">
        <v>12472</v>
      </c>
      <c r="G29" s="33">
        <v>11542</v>
      </c>
      <c r="H29" s="33">
        <v>6796</v>
      </c>
      <c r="I29" s="33">
        <v>6498</v>
      </c>
      <c r="J29" s="33">
        <v>3875.7339999999999</v>
      </c>
      <c r="K29" s="33">
        <v>9848.4509999999991</v>
      </c>
      <c r="L29" s="33">
        <v>10167.434999999999</v>
      </c>
      <c r="M29" s="33">
        <v>11135.632</v>
      </c>
    </row>
    <row r="30" spans="2:13" s="49" customFormat="1" ht="16.5" customHeight="1" x14ac:dyDescent="0.25">
      <c r="B30" s="74" t="s">
        <v>112</v>
      </c>
      <c r="C30" s="75"/>
      <c r="D30" s="75"/>
      <c r="E30" s="50">
        <v>80948</v>
      </c>
      <c r="F30" s="50">
        <v>79179</v>
      </c>
      <c r="G30" s="50">
        <v>65631</v>
      </c>
      <c r="H30" s="50">
        <v>67878</v>
      </c>
      <c r="I30" s="50">
        <v>87501</v>
      </c>
      <c r="J30" s="50">
        <v>67559.540999999997</v>
      </c>
      <c r="K30" s="50">
        <v>57218.622000000003</v>
      </c>
      <c r="L30" s="50">
        <v>50555.747000000003</v>
      </c>
      <c r="M30" s="50">
        <v>46611.728000000003</v>
      </c>
    </row>
    <row r="31" spans="2:13" s="20" customFormat="1" ht="16.5" customHeight="1" x14ac:dyDescent="0.25">
      <c r="B31" s="45" t="s">
        <v>76</v>
      </c>
      <c r="C31" s="17"/>
      <c r="D31" s="17" t="s">
        <v>31</v>
      </c>
      <c r="E31" s="33">
        <v>71640</v>
      </c>
      <c r="F31" s="33">
        <v>63248</v>
      </c>
      <c r="G31" s="33">
        <v>54110</v>
      </c>
      <c r="H31" s="33">
        <v>35709</v>
      </c>
      <c r="I31" s="33">
        <v>44367</v>
      </c>
      <c r="J31" s="33">
        <v>55179.7</v>
      </c>
      <c r="K31" s="33">
        <v>44080.9</v>
      </c>
      <c r="L31" s="33">
        <v>44221.3</v>
      </c>
      <c r="M31" s="33">
        <v>40183.800000000003</v>
      </c>
    </row>
    <row r="32" spans="2:13" s="20" customFormat="1" ht="16.5" customHeight="1" x14ac:dyDescent="0.25">
      <c r="B32" s="45" t="s">
        <v>77</v>
      </c>
      <c r="C32" s="17"/>
      <c r="D32" s="17" t="s">
        <v>60</v>
      </c>
      <c r="E32" s="33">
        <v>1550</v>
      </c>
      <c r="F32" s="33">
        <v>8745</v>
      </c>
      <c r="G32" s="33">
        <v>4947</v>
      </c>
      <c r="H32" s="33">
        <v>22501</v>
      </c>
      <c r="I32" s="33">
        <v>23786</v>
      </c>
      <c r="J32" s="33">
        <v>8225.49</v>
      </c>
      <c r="K32" s="33">
        <v>1079.3499999999999</v>
      </c>
      <c r="L32" s="33">
        <v>2773.0279999999998</v>
      </c>
      <c r="M32" s="33">
        <v>4596.7160000000003</v>
      </c>
    </row>
    <row r="33" spans="2:13" s="20" customFormat="1" ht="22.5" customHeight="1" x14ac:dyDescent="0.25">
      <c r="B33" s="45" t="s">
        <v>78</v>
      </c>
      <c r="C33" s="17"/>
      <c r="D33" s="17" t="s">
        <v>36</v>
      </c>
      <c r="E33" s="33">
        <v>0</v>
      </c>
      <c r="F33" s="33">
        <v>0</v>
      </c>
      <c r="G33" s="33">
        <v>2230</v>
      </c>
      <c r="H33" s="33">
        <v>0</v>
      </c>
      <c r="I33" s="33">
        <v>13456</v>
      </c>
      <c r="J33" s="33">
        <v>24.527999999999999</v>
      </c>
      <c r="K33" s="33">
        <v>11416.630999999999</v>
      </c>
      <c r="L33" s="33">
        <v>279.26499999999999</v>
      </c>
      <c r="M33" s="33">
        <v>53.22</v>
      </c>
    </row>
    <row r="34" spans="2:13" s="49" customFormat="1" ht="16.5" customHeight="1" x14ac:dyDescent="0.25">
      <c r="B34" s="74" t="s">
        <v>103</v>
      </c>
      <c r="C34" s="75"/>
      <c r="D34" s="75"/>
      <c r="E34" s="50">
        <v>11590</v>
      </c>
      <c r="F34" s="50">
        <v>7903</v>
      </c>
      <c r="G34" s="50">
        <v>11457</v>
      </c>
      <c r="H34" s="50">
        <v>10815</v>
      </c>
      <c r="I34" s="50">
        <v>12735</v>
      </c>
      <c r="J34" s="50">
        <v>10880.985000000001</v>
      </c>
      <c r="K34" s="50">
        <v>10305.366</v>
      </c>
      <c r="L34" s="50">
        <v>6657.6210000000001</v>
      </c>
      <c r="M34" s="50">
        <v>10278.864</v>
      </c>
    </row>
    <row r="35" spans="2:13" s="20" customFormat="1" ht="16.5" customHeight="1" x14ac:dyDescent="0.25">
      <c r="B35" s="45" t="s">
        <v>79</v>
      </c>
      <c r="C35" s="17"/>
      <c r="D35" s="17" t="s">
        <v>37</v>
      </c>
      <c r="E35" s="33">
        <v>9351</v>
      </c>
      <c r="F35" s="33">
        <v>7704</v>
      </c>
      <c r="G35" s="33">
        <v>11457</v>
      </c>
      <c r="H35" s="33">
        <v>6795</v>
      </c>
      <c r="I35" s="33">
        <v>12713</v>
      </c>
      <c r="J35" s="33">
        <v>7543.2449999999999</v>
      </c>
      <c r="K35" s="33">
        <v>3600</v>
      </c>
      <c r="L35" s="33">
        <v>6652.4049999999997</v>
      </c>
      <c r="M35" s="33">
        <v>5557.6239999999998</v>
      </c>
    </row>
    <row r="36" spans="2:13" s="20" customFormat="1" ht="22.5" customHeight="1" x14ac:dyDescent="0.25">
      <c r="B36" s="45" t="s">
        <v>80</v>
      </c>
      <c r="C36" s="17"/>
      <c r="D36" s="17" t="s">
        <v>42</v>
      </c>
      <c r="E36" s="33">
        <v>1200</v>
      </c>
      <c r="F36" s="33">
        <v>0</v>
      </c>
      <c r="G36" s="33">
        <v>0</v>
      </c>
      <c r="H36" s="33">
        <v>4020</v>
      </c>
      <c r="I36" s="33">
        <v>0</v>
      </c>
      <c r="J36" s="33">
        <v>3221.82</v>
      </c>
      <c r="K36" s="33">
        <v>5902.7879999999996</v>
      </c>
      <c r="L36" s="33">
        <v>5.2160000000000002</v>
      </c>
      <c r="M36" s="33">
        <v>4721.24</v>
      </c>
    </row>
    <row r="37" spans="2:13" s="49" customFormat="1" ht="16.5" customHeight="1" x14ac:dyDescent="0.25">
      <c r="B37" s="74" t="s">
        <v>104</v>
      </c>
      <c r="C37" s="75"/>
      <c r="D37" s="75"/>
      <c r="E37" s="50">
        <v>15744</v>
      </c>
      <c r="F37" s="50">
        <v>17804</v>
      </c>
      <c r="G37" s="50">
        <v>12555</v>
      </c>
      <c r="H37" s="50">
        <v>15254</v>
      </c>
      <c r="I37" s="50">
        <v>10370</v>
      </c>
      <c r="J37" s="50">
        <v>12742.789000000001</v>
      </c>
      <c r="K37" s="50">
        <v>9806.4959999999992</v>
      </c>
      <c r="L37" s="50">
        <v>14100.814</v>
      </c>
      <c r="M37" s="50">
        <v>11361.852000000001</v>
      </c>
    </row>
    <row r="38" spans="2:13" s="20" customFormat="1" ht="22.5" customHeight="1" x14ac:dyDescent="0.25">
      <c r="B38" s="45" t="s">
        <v>81</v>
      </c>
      <c r="C38" s="17"/>
      <c r="D38" s="17" t="s">
        <v>96</v>
      </c>
      <c r="E38" s="33">
        <v>10789</v>
      </c>
      <c r="F38" s="33">
        <v>12909</v>
      </c>
      <c r="G38" s="33">
        <v>9739</v>
      </c>
      <c r="H38" s="33">
        <v>12931</v>
      </c>
      <c r="I38" s="33">
        <v>7313</v>
      </c>
      <c r="J38" s="33">
        <v>10895.194</v>
      </c>
      <c r="K38" s="33">
        <v>6703.768</v>
      </c>
      <c r="L38" s="33">
        <v>10558.384</v>
      </c>
      <c r="M38" s="33">
        <v>9026.7829999999994</v>
      </c>
    </row>
    <row r="39" spans="2:13" s="49" customFormat="1" ht="16.5" customHeight="1" x14ac:dyDescent="0.25">
      <c r="B39" s="74" t="s">
        <v>108</v>
      </c>
      <c r="C39" s="75"/>
      <c r="D39" s="75"/>
      <c r="E39" s="50">
        <v>17644</v>
      </c>
      <c r="F39" s="50">
        <v>21974</v>
      </c>
      <c r="G39" s="50">
        <v>14923</v>
      </c>
      <c r="H39" s="50">
        <v>22811</v>
      </c>
      <c r="I39" s="50">
        <v>22537</v>
      </c>
      <c r="J39" s="50">
        <v>21158.217000000001</v>
      </c>
      <c r="K39" s="50">
        <v>17061.616999999998</v>
      </c>
      <c r="L39" s="50">
        <v>22570.269</v>
      </c>
      <c r="M39" s="50">
        <v>17298.007000000001</v>
      </c>
    </row>
    <row r="40" spans="2:13" s="20" customFormat="1" ht="16.5" customHeight="1" x14ac:dyDescent="0.25">
      <c r="B40" s="45" t="s">
        <v>82</v>
      </c>
      <c r="C40" s="17"/>
      <c r="D40" s="17" t="s">
        <v>45</v>
      </c>
      <c r="E40" s="33">
        <v>1080</v>
      </c>
      <c r="F40" s="33">
        <v>799</v>
      </c>
      <c r="G40" s="33">
        <v>732</v>
      </c>
      <c r="H40" s="33">
        <v>1233</v>
      </c>
      <c r="I40" s="33">
        <v>1125</v>
      </c>
      <c r="J40" s="33">
        <v>1928.01</v>
      </c>
      <c r="K40" s="33">
        <v>2266.7800000000002</v>
      </c>
      <c r="L40" s="33">
        <v>1064.597</v>
      </c>
      <c r="M40" s="33">
        <v>888.96400000000006</v>
      </c>
    </row>
    <row r="41" spans="2:13" s="20" customFormat="1" ht="16.5" customHeight="1" x14ac:dyDescent="0.25">
      <c r="B41" s="45" t="s">
        <v>83</v>
      </c>
      <c r="C41" s="17"/>
      <c r="D41" s="17" t="s">
        <v>46</v>
      </c>
      <c r="E41" s="33">
        <v>1782</v>
      </c>
      <c r="F41" s="33">
        <v>3189</v>
      </c>
      <c r="G41" s="33">
        <v>1132</v>
      </c>
      <c r="H41" s="33">
        <v>2544</v>
      </c>
      <c r="I41" s="33">
        <v>3968</v>
      </c>
      <c r="J41" s="33">
        <v>2234.1959999999999</v>
      </c>
      <c r="K41" s="33">
        <v>1097.5329999999999</v>
      </c>
      <c r="L41" s="33">
        <v>3305.42</v>
      </c>
      <c r="M41" s="33">
        <v>901.77099999999996</v>
      </c>
    </row>
    <row r="42" spans="2:13" s="34" customFormat="1" ht="22.5" customHeight="1" x14ac:dyDescent="0.25">
      <c r="B42" s="45" t="s">
        <v>84</v>
      </c>
      <c r="C42" s="17"/>
      <c r="D42" s="17" t="s">
        <v>34</v>
      </c>
      <c r="E42" s="33">
        <v>9231</v>
      </c>
      <c r="F42" s="33">
        <v>10625</v>
      </c>
      <c r="G42" s="33">
        <v>9080</v>
      </c>
      <c r="H42" s="33">
        <v>12310</v>
      </c>
      <c r="I42" s="33">
        <v>11144</v>
      </c>
      <c r="J42" s="33">
        <v>11342.252</v>
      </c>
      <c r="K42" s="33">
        <v>9355.2520000000004</v>
      </c>
      <c r="L42" s="33">
        <v>9744.0669999999991</v>
      </c>
      <c r="M42" s="33">
        <v>8099.768</v>
      </c>
    </row>
    <row r="43" spans="2:13" s="56" customFormat="1" ht="22.5" customHeight="1" x14ac:dyDescent="0.25">
      <c r="B43" s="76" t="s">
        <v>127</v>
      </c>
      <c r="C43" s="76"/>
      <c r="D43" s="76"/>
      <c r="E43" s="55">
        <f>SUM(E10,E14,E19,E21,E24,E26,E30,E34,E37,E39)-SUM(E11:E13,E15:E18,E20,E22:E23,E25,E27:E29,E31:E33,E35:E36,E38,E40:E42)</f>
        <v>36622</v>
      </c>
      <c r="F43" s="55">
        <f t="shared" ref="F43:K43" si="4">SUM(F10,F14,F19,F21,F24,F26,F30,F34,F37,F39)-SUM(F11:F13,F15:F18,F20,F22:F23,F25,F27:F29,F31:F33,F35:F36,F38,F40:F42)</f>
        <v>31339</v>
      </c>
      <c r="G43" s="55">
        <f t="shared" si="4"/>
        <v>33190</v>
      </c>
      <c r="H43" s="55">
        <f t="shared" si="4"/>
        <v>33215</v>
      </c>
      <c r="I43" s="55">
        <f t="shared" si="4"/>
        <v>34065</v>
      </c>
      <c r="J43" s="55">
        <f t="shared" si="4"/>
        <v>31717.112000000023</v>
      </c>
      <c r="K43" s="55">
        <f t="shared" si="4"/>
        <v>24727.514999999956</v>
      </c>
      <c r="L43" s="55">
        <f>IF(ISNUMBER(L9),SUM(L10,L14,L19,L21,L24,L26,L30,L34,L37,L39)-SUM(L11:L13,L15:L18,L20,L22:L23,L25,L27:L29,L31:L33,L35:L36,L38,L40:L42),"…")</f>
        <v>27911.150000000052</v>
      </c>
      <c r="M43" s="55">
        <f>IF(ISNUMBER(M9),SUM(M10,M14,M19,M21,M24,M26,M30,M34,M37,M39)-SUM(M11:M13,M15:M18,M20,M22:M23,M25,M27:M29,M31:M33,M35:M36,M38,M40:M42),"…")</f>
        <v>25195.064000000013</v>
      </c>
    </row>
    <row r="44" spans="2:13" s="10" customFormat="1" ht="22.5" customHeight="1" x14ac:dyDescent="0.25">
      <c r="B44" s="13" t="s">
        <v>98</v>
      </c>
      <c r="C44" s="13"/>
      <c r="E44" s="39">
        <v>96580</v>
      </c>
      <c r="F44" s="39">
        <v>101001</v>
      </c>
      <c r="G44" s="39">
        <v>81608</v>
      </c>
      <c r="H44" s="39">
        <v>88173</v>
      </c>
      <c r="I44" s="39">
        <v>78870</v>
      </c>
      <c r="J44" s="39">
        <v>80165.570999999982</v>
      </c>
      <c r="K44" s="39">
        <v>79353.703000000023</v>
      </c>
      <c r="L44" s="39">
        <v>56400.919000000002</v>
      </c>
      <c r="M44" s="39">
        <v>63031.155000000028</v>
      </c>
    </row>
    <row r="45" spans="2:13" s="49" customFormat="1" ht="16.5" customHeight="1" x14ac:dyDescent="0.25">
      <c r="B45" s="74" t="s">
        <v>99</v>
      </c>
      <c r="C45" s="75"/>
      <c r="D45" s="75"/>
      <c r="E45" s="50">
        <v>3072</v>
      </c>
      <c r="F45" s="50">
        <v>2046</v>
      </c>
      <c r="G45" s="50">
        <v>4726</v>
      </c>
      <c r="H45" s="50">
        <v>2773</v>
      </c>
      <c r="I45" s="50">
        <v>1962</v>
      </c>
      <c r="J45" s="50">
        <v>3629.3670000000002</v>
      </c>
      <c r="K45" s="50">
        <v>1683.5039999999999</v>
      </c>
      <c r="L45" s="50">
        <v>1384.8150000000001</v>
      </c>
      <c r="M45" s="50">
        <v>869.34</v>
      </c>
    </row>
    <row r="46" spans="2:13" s="20" customFormat="1" ht="22.5" customHeight="1" x14ac:dyDescent="0.25">
      <c r="B46" s="45" t="s">
        <v>85</v>
      </c>
      <c r="C46" s="17"/>
      <c r="D46" s="17" t="s">
        <v>51</v>
      </c>
      <c r="E46" s="33">
        <v>1560</v>
      </c>
      <c r="F46" s="33">
        <v>1454</v>
      </c>
      <c r="G46" s="33">
        <v>1842</v>
      </c>
      <c r="H46" s="33">
        <v>1338</v>
      </c>
      <c r="I46" s="33">
        <v>1676</v>
      </c>
      <c r="J46" s="33">
        <v>3218.0479999999998</v>
      </c>
      <c r="K46" s="33">
        <v>1622.394</v>
      </c>
      <c r="L46" s="33">
        <v>1329.885</v>
      </c>
      <c r="M46" s="33">
        <v>805.3</v>
      </c>
    </row>
    <row r="47" spans="2:13" s="49" customFormat="1" ht="16.5" customHeight="1" x14ac:dyDescent="0.25">
      <c r="B47" s="74" t="s">
        <v>100</v>
      </c>
      <c r="C47" s="75"/>
      <c r="D47" s="75"/>
      <c r="E47" s="50">
        <v>5697</v>
      </c>
      <c r="F47" s="50">
        <v>9902</v>
      </c>
      <c r="G47" s="50">
        <v>6775</v>
      </c>
      <c r="H47" s="50">
        <v>7697</v>
      </c>
      <c r="I47" s="50">
        <v>5986</v>
      </c>
      <c r="J47" s="50">
        <v>7429.8649999999998</v>
      </c>
      <c r="K47" s="50">
        <v>6434.8689999999997</v>
      </c>
      <c r="L47" s="50">
        <v>8883.8780000000006</v>
      </c>
      <c r="M47" s="50">
        <v>8152.3180000000002</v>
      </c>
    </row>
    <row r="48" spans="2:13" s="20" customFormat="1" ht="16.5" customHeight="1" x14ac:dyDescent="0.25">
      <c r="B48" s="44" t="s">
        <v>67</v>
      </c>
      <c r="C48" s="17"/>
      <c r="D48" s="17" t="s">
        <v>47</v>
      </c>
      <c r="E48" s="33">
        <v>799</v>
      </c>
      <c r="F48" s="33">
        <v>562</v>
      </c>
      <c r="G48" s="33">
        <v>664</v>
      </c>
      <c r="H48" s="33">
        <v>1050</v>
      </c>
      <c r="I48" s="33">
        <v>814</v>
      </c>
      <c r="J48" s="33">
        <v>2281.2280000000001</v>
      </c>
      <c r="K48" s="33">
        <v>1635.4680000000001</v>
      </c>
      <c r="L48" s="33">
        <v>1753.9690000000001</v>
      </c>
      <c r="M48" s="33">
        <v>2440.386</v>
      </c>
    </row>
    <row r="49" spans="2:13" s="20" customFormat="1" ht="16.5" customHeight="1" x14ac:dyDescent="0.25">
      <c r="B49" s="44" t="s">
        <v>86</v>
      </c>
      <c r="C49" s="17"/>
      <c r="D49" s="17" t="s">
        <v>56</v>
      </c>
      <c r="E49" s="33">
        <v>1048</v>
      </c>
      <c r="F49" s="33">
        <v>1457</v>
      </c>
      <c r="G49" s="33">
        <v>1790</v>
      </c>
      <c r="H49" s="33">
        <v>988</v>
      </c>
      <c r="I49" s="33">
        <v>1515</v>
      </c>
      <c r="J49" s="33">
        <v>1448.587</v>
      </c>
      <c r="K49" s="33">
        <v>727.80700000000002</v>
      </c>
      <c r="L49" s="33">
        <v>1364.0360000000001</v>
      </c>
      <c r="M49" s="33">
        <v>1847.528</v>
      </c>
    </row>
    <row r="50" spans="2:13" s="20" customFormat="1" ht="16.5" customHeight="1" x14ac:dyDescent="0.25">
      <c r="B50" s="44" t="s">
        <v>87</v>
      </c>
      <c r="C50" s="17"/>
      <c r="D50" s="17" t="s">
        <v>54</v>
      </c>
      <c r="E50" s="33">
        <v>823</v>
      </c>
      <c r="F50" s="33">
        <v>1476</v>
      </c>
      <c r="G50" s="33">
        <v>1471</v>
      </c>
      <c r="H50" s="33">
        <v>806</v>
      </c>
      <c r="I50" s="33">
        <v>571</v>
      </c>
      <c r="J50" s="33">
        <v>559.07399999999996</v>
      </c>
      <c r="K50" s="33">
        <v>1311.9929999999999</v>
      </c>
      <c r="L50" s="33">
        <v>860.43799999999999</v>
      </c>
      <c r="M50" s="33">
        <v>189.27500000000001</v>
      </c>
    </row>
    <row r="51" spans="2:13" s="20" customFormat="1" ht="22.5" customHeight="1" x14ac:dyDescent="0.25">
      <c r="B51" s="44" t="s">
        <v>88</v>
      </c>
      <c r="C51" s="17"/>
      <c r="D51" s="17" t="s">
        <v>52</v>
      </c>
      <c r="E51" s="33">
        <v>1696</v>
      </c>
      <c r="F51" s="33">
        <v>3740</v>
      </c>
      <c r="G51" s="33">
        <v>1364</v>
      </c>
      <c r="H51" s="33">
        <v>2352</v>
      </c>
      <c r="I51" s="33">
        <v>1820</v>
      </c>
      <c r="J51" s="33">
        <v>1194.242</v>
      </c>
      <c r="K51" s="33">
        <v>983.98199999999997</v>
      </c>
      <c r="L51" s="33">
        <v>1536.4829999999999</v>
      </c>
      <c r="M51" s="33">
        <v>1842.9069999999999</v>
      </c>
    </row>
    <row r="52" spans="2:13" s="49" customFormat="1" ht="22.5" customHeight="1" x14ac:dyDescent="0.25">
      <c r="B52" s="74" t="s">
        <v>111</v>
      </c>
      <c r="C52" s="75"/>
      <c r="D52" s="75"/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</row>
    <row r="53" spans="2:13" s="49" customFormat="1" ht="16.5" customHeight="1" x14ac:dyDescent="0.25">
      <c r="B53" s="74" t="s">
        <v>101</v>
      </c>
      <c r="C53" s="75"/>
      <c r="D53" s="75"/>
      <c r="E53" s="50">
        <v>16321</v>
      </c>
      <c r="F53" s="50">
        <v>14014</v>
      </c>
      <c r="G53" s="50">
        <v>9033</v>
      </c>
      <c r="H53" s="50">
        <v>2513</v>
      </c>
      <c r="I53" s="50">
        <v>0</v>
      </c>
      <c r="J53" s="50">
        <v>2356.105</v>
      </c>
      <c r="K53" s="50">
        <v>1088.1300000000001</v>
      </c>
      <c r="L53" s="50">
        <v>1670.83</v>
      </c>
      <c r="M53" s="50">
        <v>4861.8689999999997</v>
      </c>
    </row>
    <row r="54" spans="2:13" s="20" customFormat="1" ht="22.5" customHeight="1" x14ac:dyDescent="0.25">
      <c r="B54" s="45" t="s">
        <v>70</v>
      </c>
      <c r="C54" s="17"/>
      <c r="D54" s="17" t="s">
        <v>32</v>
      </c>
      <c r="E54" s="33">
        <v>0</v>
      </c>
      <c r="F54" s="33">
        <v>0</v>
      </c>
      <c r="G54" s="33">
        <v>17</v>
      </c>
      <c r="H54" s="33">
        <v>0</v>
      </c>
      <c r="I54" s="33">
        <v>0</v>
      </c>
      <c r="J54" s="33">
        <v>0</v>
      </c>
      <c r="K54" s="33">
        <v>999.41300000000001</v>
      </c>
      <c r="L54" s="33">
        <v>1465.663</v>
      </c>
      <c r="M54" s="33">
        <v>961.06600000000003</v>
      </c>
    </row>
    <row r="55" spans="2:13" s="49" customFormat="1" ht="16.5" customHeight="1" x14ac:dyDescent="0.25">
      <c r="B55" s="74" t="s">
        <v>107</v>
      </c>
      <c r="C55" s="75"/>
      <c r="D55" s="75"/>
      <c r="E55" s="50">
        <v>4659</v>
      </c>
      <c r="F55" s="50">
        <v>11160</v>
      </c>
      <c r="G55" s="50">
        <v>8013</v>
      </c>
      <c r="H55" s="50">
        <v>6592</v>
      </c>
      <c r="I55" s="50">
        <v>10990</v>
      </c>
      <c r="J55" s="50">
        <v>16561.486000000001</v>
      </c>
      <c r="K55" s="50">
        <v>8776.0329999999994</v>
      </c>
      <c r="L55" s="50">
        <v>6589.9840000000004</v>
      </c>
      <c r="M55" s="50">
        <v>16847.813999999998</v>
      </c>
    </row>
    <row r="56" spans="2:13" s="20" customFormat="1" ht="16.5" customHeight="1" x14ac:dyDescent="0.25">
      <c r="B56" s="44" t="s">
        <v>72</v>
      </c>
      <c r="C56" s="17"/>
      <c r="D56" s="17" t="s">
        <v>39</v>
      </c>
      <c r="E56" s="33">
        <v>3651</v>
      </c>
      <c r="F56" s="33">
        <v>9816</v>
      </c>
      <c r="G56" s="33">
        <v>5477</v>
      </c>
      <c r="H56" s="33">
        <v>6592</v>
      </c>
      <c r="I56" s="33">
        <v>8585</v>
      </c>
      <c r="J56" s="33">
        <v>15362.736000000001</v>
      </c>
      <c r="K56" s="33">
        <v>7524.2879999999996</v>
      </c>
      <c r="L56" s="33">
        <v>4050.1080000000002</v>
      </c>
      <c r="M56" s="33">
        <v>12393.182000000001</v>
      </c>
    </row>
    <row r="57" spans="2:13" s="20" customFormat="1" ht="22.5" customHeight="1" x14ac:dyDescent="0.25">
      <c r="B57" s="45" t="s">
        <v>89</v>
      </c>
      <c r="C57" s="17"/>
      <c r="D57" s="17" t="s">
        <v>61</v>
      </c>
      <c r="E57" s="33">
        <v>987</v>
      </c>
      <c r="F57" s="33">
        <v>1206</v>
      </c>
      <c r="G57" s="33">
        <v>1179</v>
      </c>
      <c r="H57" s="33">
        <v>0</v>
      </c>
      <c r="I57" s="33">
        <v>2379</v>
      </c>
      <c r="J57" s="33">
        <v>1198.75</v>
      </c>
      <c r="K57" s="33">
        <v>1198.6500000000001</v>
      </c>
      <c r="L57" s="33">
        <v>2539.8760000000002</v>
      </c>
      <c r="M57" s="33">
        <v>2524.89</v>
      </c>
    </row>
    <row r="58" spans="2:13" s="49" customFormat="1" ht="16.5" customHeight="1" x14ac:dyDescent="0.25">
      <c r="B58" s="74" t="s">
        <v>129</v>
      </c>
      <c r="C58" s="75"/>
      <c r="D58" s="75"/>
      <c r="E58" s="50">
        <v>5302</v>
      </c>
      <c r="F58" s="50">
        <v>6246</v>
      </c>
      <c r="G58" s="50">
        <v>1126</v>
      </c>
      <c r="H58" s="50">
        <v>4995</v>
      </c>
      <c r="I58" s="50">
        <v>921</v>
      </c>
      <c r="J58" s="50">
        <v>431.38600000000002</v>
      </c>
      <c r="K58" s="50">
        <v>595.96500000000003</v>
      </c>
      <c r="L58" s="50">
        <v>379.11099999999999</v>
      </c>
      <c r="M58" s="50">
        <v>308.47899999999998</v>
      </c>
    </row>
    <row r="59" spans="2:13" s="20" customFormat="1" ht="22.5" customHeight="1" x14ac:dyDescent="0.25">
      <c r="B59" s="45" t="s">
        <v>75</v>
      </c>
      <c r="C59" s="17"/>
      <c r="D59" s="17" t="s">
        <v>62</v>
      </c>
      <c r="E59" s="33">
        <v>133</v>
      </c>
      <c r="F59" s="33">
        <v>150</v>
      </c>
      <c r="G59" s="33">
        <v>64</v>
      </c>
      <c r="H59" s="33">
        <v>2023</v>
      </c>
      <c r="I59" s="33">
        <v>0</v>
      </c>
      <c r="J59" s="33">
        <v>9.01</v>
      </c>
      <c r="K59" s="33">
        <v>14.474</v>
      </c>
      <c r="L59" s="33">
        <v>12.292</v>
      </c>
      <c r="M59" s="33">
        <v>0</v>
      </c>
    </row>
    <row r="60" spans="2:13" s="49" customFormat="1" ht="16.5" customHeight="1" x14ac:dyDescent="0.25">
      <c r="B60" s="74" t="s">
        <v>102</v>
      </c>
      <c r="C60" s="75"/>
      <c r="D60" s="75"/>
      <c r="E60" s="50">
        <v>23214</v>
      </c>
      <c r="F60" s="50">
        <v>10956</v>
      </c>
      <c r="G60" s="50">
        <v>11955</v>
      </c>
      <c r="H60" s="50">
        <v>28931</v>
      </c>
      <c r="I60" s="50">
        <v>29280</v>
      </c>
      <c r="J60" s="50">
        <v>20772.2</v>
      </c>
      <c r="K60" s="50">
        <v>34722.027999999998</v>
      </c>
      <c r="L60" s="50">
        <v>16101.411</v>
      </c>
      <c r="M60" s="50">
        <v>14340.3</v>
      </c>
    </row>
    <row r="61" spans="2:13" s="20" customFormat="1" ht="16.5" customHeight="1" x14ac:dyDescent="0.25">
      <c r="B61" s="44" t="s">
        <v>78</v>
      </c>
      <c r="C61" s="17"/>
      <c r="D61" s="17" t="s">
        <v>36</v>
      </c>
      <c r="E61" s="33">
        <v>12560</v>
      </c>
      <c r="F61" s="33">
        <v>7319</v>
      </c>
      <c r="G61" s="33">
        <v>7972</v>
      </c>
      <c r="H61" s="33">
        <v>9576</v>
      </c>
      <c r="I61" s="33">
        <v>28988</v>
      </c>
      <c r="J61" s="33">
        <v>20757.776000000002</v>
      </c>
      <c r="K61" s="33">
        <v>34542.533000000003</v>
      </c>
      <c r="L61" s="33">
        <v>16101.411</v>
      </c>
      <c r="M61" s="33">
        <v>14221.335999999999</v>
      </c>
    </row>
    <row r="62" spans="2:13" s="20" customFormat="1" ht="22.5" customHeight="1" x14ac:dyDescent="0.25">
      <c r="B62" s="45" t="s">
        <v>90</v>
      </c>
      <c r="C62" s="17"/>
      <c r="D62" s="17" t="s">
        <v>53</v>
      </c>
      <c r="E62" s="33">
        <v>0</v>
      </c>
      <c r="F62" s="33">
        <v>6</v>
      </c>
      <c r="G62" s="33">
        <v>26</v>
      </c>
      <c r="H62" s="33">
        <v>4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</row>
    <row r="63" spans="2:13" s="49" customFormat="1" ht="23.25" customHeight="1" x14ac:dyDescent="0.25">
      <c r="B63" s="74" t="s">
        <v>103</v>
      </c>
      <c r="C63" s="75"/>
      <c r="D63" s="75"/>
      <c r="E63" s="50">
        <v>0</v>
      </c>
      <c r="F63" s="50">
        <v>9</v>
      </c>
      <c r="G63" s="50">
        <v>22</v>
      </c>
      <c r="H63" s="50">
        <v>0</v>
      </c>
      <c r="I63" s="50">
        <v>0</v>
      </c>
      <c r="J63" s="50">
        <v>0</v>
      </c>
      <c r="K63" s="50">
        <v>19.677</v>
      </c>
      <c r="L63" s="50">
        <v>5.45</v>
      </c>
      <c r="M63" s="50">
        <v>0</v>
      </c>
    </row>
    <row r="64" spans="2:13" s="49" customFormat="1" ht="16.5" customHeight="1" x14ac:dyDescent="0.25">
      <c r="B64" s="74" t="s">
        <v>104</v>
      </c>
      <c r="C64" s="75"/>
      <c r="D64" s="75"/>
      <c r="E64" s="50">
        <v>13797</v>
      </c>
      <c r="F64" s="50">
        <v>13902</v>
      </c>
      <c r="G64" s="50">
        <v>14302</v>
      </c>
      <c r="H64" s="50">
        <v>11025</v>
      </c>
      <c r="I64" s="50">
        <v>8923</v>
      </c>
      <c r="J64" s="50">
        <v>5985.8980000000001</v>
      </c>
      <c r="K64" s="50">
        <v>4508.8149999999996</v>
      </c>
      <c r="L64" s="50">
        <v>2695.3069999999998</v>
      </c>
      <c r="M64" s="50">
        <v>2823.7139999999999</v>
      </c>
    </row>
    <row r="65" spans="2:13" s="20" customFormat="1" ht="16.5" customHeight="1" x14ac:dyDescent="0.25">
      <c r="B65" s="44" t="s">
        <v>81</v>
      </c>
      <c r="C65" s="17"/>
      <c r="D65" s="17" t="s">
        <v>96</v>
      </c>
      <c r="E65" s="33">
        <v>1420</v>
      </c>
      <c r="F65" s="33">
        <v>2294</v>
      </c>
      <c r="G65" s="33">
        <v>11313</v>
      </c>
      <c r="H65" s="33">
        <v>2276</v>
      </c>
      <c r="I65" s="33">
        <v>688</v>
      </c>
      <c r="J65" s="33">
        <v>1096.163</v>
      </c>
      <c r="K65" s="33">
        <v>873.995</v>
      </c>
      <c r="L65" s="33">
        <v>661.404</v>
      </c>
      <c r="M65" s="33">
        <v>447.77800000000002</v>
      </c>
    </row>
    <row r="66" spans="2:13" s="20" customFormat="1" ht="22.5" customHeight="1" x14ac:dyDescent="0.25">
      <c r="B66" s="45" t="s">
        <v>91</v>
      </c>
      <c r="C66" s="17"/>
      <c r="D66" s="17" t="s">
        <v>57</v>
      </c>
      <c r="E66" s="33">
        <v>2188</v>
      </c>
      <c r="F66" s="33">
        <v>2877</v>
      </c>
      <c r="G66" s="33">
        <v>1509</v>
      </c>
      <c r="H66" s="33">
        <v>1389</v>
      </c>
      <c r="I66" s="33">
        <v>1350</v>
      </c>
      <c r="J66" s="33">
        <v>1766.365</v>
      </c>
      <c r="K66" s="33">
        <v>1455.0740000000001</v>
      </c>
      <c r="L66" s="33">
        <v>842.673</v>
      </c>
      <c r="M66" s="33">
        <v>999.37</v>
      </c>
    </row>
    <row r="67" spans="2:13" s="49" customFormat="1" ht="16.5" customHeight="1" x14ac:dyDescent="0.25">
      <c r="B67" s="74" t="s">
        <v>108</v>
      </c>
      <c r="C67" s="75"/>
      <c r="D67" s="75"/>
      <c r="E67" s="50">
        <v>24518</v>
      </c>
      <c r="F67" s="50">
        <v>32766</v>
      </c>
      <c r="G67" s="50">
        <v>25656</v>
      </c>
      <c r="H67" s="50">
        <v>23647</v>
      </c>
      <c r="I67" s="50">
        <v>20808</v>
      </c>
      <c r="J67" s="50">
        <v>22999.263999999999</v>
      </c>
      <c r="K67" s="50">
        <v>21524.682000000001</v>
      </c>
      <c r="L67" s="50">
        <v>18690.133000000002</v>
      </c>
      <c r="M67" s="50">
        <v>14827.321</v>
      </c>
    </row>
    <row r="68" spans="2:13" s="20" customFormat="1" ht="16.5" customHeight="1" x14ac:dyDescent="0.25">
      <c r="B68" s="44" t="s">
        <v>92</v>
      </c>
      <c r="C68" s="17"/>
      <c r="D68" s="17" t="s">
        <v>55</v>
      </c>
      <c r="E68" s="33">
        <v>1064</v>
      </c>
      <c r="F68" s="33">
        <v>1221</v>
      </c>
      <c r="G68" s="33">
        <v>1203</v>
      </c>
      <c r="H68" s="33">
        <v>860</v>
      </c>
      <c r="I68" s="33">
        <v>821</v>
      </c>
      <c r="J68" s="33">
        <v>905.27800000000002</v>
      </c>
      <c r="K68" s="33">
        <v>1296.9459999999999</v>
      </c>
      <c r="L68" s="33">
        <v>481.76499999999999</v>
      </c>
      <c r="M68" s="33">
        <v>892.76199999999994</v>
      </c>
    </row>
    <row r="69" spans="2:13" s="20" customFormat="1" ht="16.5" customHeight="1" x14ac:dyDescent="0.25">
      <c r="B69" s="44" t="s">
        <v>93</v>
      </c>
      <c r="C69" s="17"/>
      <c r="D69" s="17" t="s">
        <v>50</v>
      </c>
      <c r="E69" s="33">
        <v>3883</v>
      </c>
      <c r="F69" s="33">
        <v>3838</v>
      </c>
      <c r="G69" s="33">
        <v>4798</v>
      </c>
      <c r="H69" s="33">
        <v>3081</v>
      </c>
      <c r="I69" s="33">
        <v>3424</v>
      </c>
      <c r="J69" s="33">
        <v>3575.7739999999999</v>
      </c>
      <c r="K69" s="33">
        <v>2236.415</v>
      </c>
      <c r="L69" s="33">
        <v>3112.8760000000002</v>
      </c>
      <c r="M69" s="33">
        <v>2784.9319999999998</v>
      </c>
    </row>
    <row r="70" spans="2:13" s="20" customFormat="1" ht="16.5" customHeight="1" x14ac:dyDescent="0.25">
      <c r="B70" s="44" t="s">
        <v>94</v>
      </c>
      <c r="C70" s="17"/>
      <c r="D70" s="17" t="s">
        <v>49</v>
      </c>
      <c r="E70" s="33">
        <v>4082</v>
      </c>
      <c r="F70" s="33">
        <v>5638</v>
      </c>
      <c r="G70" s="33">
        <v>2429</v>
      </c>
      <c r="H70" s="33">
        <v>3683</v>
      </c>
      <c r="I70" s="33">
        <v>2972</v>
      </c>
      <c r="J70" s="33">
        <v>3362.1819999999998</v>
      </c>
      <c r="K70" s="33">
        <v>3535.0680000000002</v>
      </c>
      <c r="L70" s="33">
        <v>1264.318</v>
      </c>
      <c r="M70" s="33">
        <v>222.77500000000001</v>
      </c>
    </row>
    <row r="71" spans="2:13" s="20" customFormat="1" ht="16.5" customHeight="1" x14ac:dyDescent="0.25">
      <c r="B71" s="44" t="s">
        <v>83</v>
      </c>
      <c r="C71" s="17"/>
      <c r="D71" s="17" t="s">
        <v>46</v>
      </c>
      <c r="E71" s="33">
        <v>1153</v>
      </c>
      <c r="F71" s="33">
        <v>517</v>
      </c>
      <c r="G71" s="33">
        <v>773</v>
      </c>
      <c r="H71" s="33">
        <v>1452</v>
      </c>
      <c r="I71" s="33">
        <v>950</v>
      </c>
      <c r="J71" s="33">
        <v>784.31399999999996</v>
      </c>
      <c r="K71" s="33">
        <v>605.20600000000002</v>
      </c>
      <c r="L71" s="33">
        <v>952.78599999999994</v>
      </c>
      <c r="M71" s="33">
        <v>991.46100000000001</v>
      </c>
    </row>
    <row r="72" spans="2:13" s="20" customFormat="1" ht="16.5" customHeight="1" x14ac:dyDescent="0.25">
      <c r="B72" s="44" t="s">
        <v>84</v>
      </c>
      <c r="C72" s="17"/>
      <c r="D72" s="17" t="s">
        <v>34</v>
      </c>
      <c r="E72" s="33">
        <v>9904</v>
      </c>
      <c r="F72" s="33">
        <v>13558</v>
      </c>
      <c r="G72" s="33">
        <v>10239</v>
      </c>
      <c r="H72" s="33">
        <v>10608</v>
      </c>
      <c r="I72" s="33">
        <v>9092</v>
      </c>
      <c r="J72" s="33">
        <v>9921.0840000000007</v>
      </c>
      <c r="K72" s="33">
        <v>9094.1029999999992</v>
      </c>
      <c r="L72" s="33">
        <v>8107.1890000000003</v>
      </c>
      <c r="M72" s="33">
        <v>7886.4350000000004</v>
      </c>
    </row>
    <row r="73" spans="2:13" s="34" customFormat="1" ht="22.5" customHeight="1" x14ac:dyDescent="0.25">
      <c r="B73" s="44" t="s">
        <v>95</v>
      </c>
      <c r="C73" s="17"/>
      <c r="D73" s="17" t="s">
        <v>59</v>
      </c>
      <c r="E73" s="33">
        <v>994</v>
      </c>
      <c r="F73" s="33">
        <v>2435</v>
      </c>
      <c r="G73" s="33">
        <v>1149</v>
      </c>
      <c r="H73" s="33">
        <v>1367</v>
      </c>
      <c r="I73" s="33">
        <v>1204</v>
      </c>
      <c r="J73" s="33">
        <v>1279.771</v>
      </c>
      <c r="K73" s="33">
        <v>1224.0350000000001</v>
      </c>
      <c r="L73" s="33">
        <v>1043.173</v>
      </c>
      <c r="M73" s="33">
        <v>274.69</v>
      </c>
    </row>
    <row r="74" spans="2:13" s="56" customFormat="1" ht="22.5" customHeight="1" x14ac:dyDescent="0.25">
      <c r="B74" s="76" t="s">
        <v>127</v>
      </c>
      <c r="C74" s="76"/>
      <c r="D74" s="76"/>
      <c r="E74" s="55">
        <f t="shared" ref="E74:M74" si="5">SUM(E45,E47,E52,E53,E55,E58,E60,E63,E64,E67)-SUM(E46,E48:E51,E54,E56:E57,E59,E61:E62,E65:E66,E68:E73)</f>
        <v>48635</v>
      </c>
      <c r="F74" s="55">
        <f t="shared" si="5"/>
        <v>41437</v>
      </c>
      <c r="G74" s="55">
        <f t="shared" si="5"/>
        <v>26329</v>
      </c>
      <c r="H74" s="55">
        <f t="shared" si="5"/>
        <v>38728</v>
      </c>
      <c r="I74" s="55">
        <f t="shared" si="5"/>
        <v>12021</v>
      </c>
      <c r="J74" s="55">
        <f t="shared" si="5"/>
        <v>11445.189000000013</v>
      </c>
      <c r="K74" s="55">
        <f t="shared" si="5"/>
        <v>8471.8589999999967</v>
      </c>
      <c r="L74" s="55">
        <f t="shared" ref="L74" si="6">SUM(L45,L47,L52,L53,L55,L58,L60,L63,L64,L67)-SUM(L46,L48:L51,L54,L56:L57,L59,L61:L62,L65:L66,L68:L73)</f>
        <v>8920.5740000000005</v>
      </c>
      <c r="M74" s="55">
        <f t="shared" si="5"/>
        <v>11305.081999999995</v>
      </c>
    </row>
    <row r="75" spans="2:13" s="6" customFormat="1" ht="22.5" customHeight="1" x14ac:dyDescent="0.25">
      <c r="B75" s="77" t="s">
        <v>27</v>
      </c>
      <c r="C75" s="77"/>
      <c r="D75" s="78"/>
      <c r="E75" s="35">
        <f t="shared" ref="E75:K75" si="7">SUM(E9,E44)</f>
        <v>524665</v>
      </c>
      <c r="F75" s="35">
        <f t="shared" si="7"/>
        <v>584769</v>
      </c>
      <c r="G75" s="35">
        <f t="shared" si="7"/>
        <v>467870</v>
      </c>
      <c r="H75" s="35">
        <f t="shared" si="7"/>
        <v>456008</v>
      </c>
      <c r="I75" s="35">
        <f t="shared" si="7"/>
        <v>589524</v>
      </c>
      <c r="J75" s="35">
        <f t="shared" si="7"/>
        <v>445806.30699999997</v>
      </c>
      <c r="K75" s="35">
        <f t="shared" si="7"/>
        <v>441390.60099999991</v>
      </c>
      <c r="L75" s="35">
        <f>IF(L9="…","…",SUM(L9,L44))</f>
        <v>324636.96399999992</v>
      </c>
      <c r="M75" s="35">
        <f>IF(M9="…","…",SUM(M9,M44))</f>
        <v>368522.91299999994</v>
      </c>
    </row>
    <row r="76" spans="2:13" s="36" customFormat="1" ht="6.75" customHeight="1" x14ac:dyDescent="0.25"/>
    <row r="77" spans="2:13" s="36" customFormat="1" ht="23.25" customHeight="1" x14ac:dyDescent="0.25">
      <c r="B77" s="79" t="s">
        <v>128</v>
      </c>
      <c r="C77" s="80"/>
      <c r="D77" s="81"/>
      <c r="E77" s="81"/>
      <c r="F77" s="81"/>
      <c r="G77" s="81"/>
      <c r="H77" s="81"/>
      <c r="I77" s="81"/>
      <c r="J77" s="81"/>
      <c r="K77" s="81"/>
      <c r="L77" s="81"/>
      <c r="M77" s="82"/>
    </row>
    <row r="78" spans="2:13" s="31" customFormat="1" ht="6.75" customHeight="1" thickBot="1" x14ac:dyDescent="0.25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</row>
    <row r="79" spans="2:13" s="20" customFormat="1" ht="16.5" customHeight="1" x14ac:dyDescent="0.25">
      <c r="B79" s="17"/>
      <c r="C79" s="17"/>
      <c r="D79" s="17"/>
      <c r="E79" s="33"/>
      <c r="F79" s="33"/>
      <c r="G79" s="33"/>
      <c r="H79" s="33"/>
      <c r="I79" s="33"/>
      <c r="J79" s="33"/>
      <c r="K79" s="33"/>
      <c r="L79" s="33"/>
      <c r="M79" s="33"/>
    </row>
    <row r="80" spans="2:13" s="20" customFormat="1" ht="16.5" customHeight="1" x14ac:dyDescent="0.25">
      <c r="B80" s="17"/>
      <c r="C80" s="17"/>
      <c r="D80" s="17"/>
      <c r="E80" s="33"/>
      <c r="F80" s="33"/>
      <c r="G80" s="33"/>
      <c r="H80" s="33"/>
      <c r="I80" s="33"/>
      <c r="J80" s="33"/>
      <c r="K80" s="33"/>
      <c r="L80" s="33"/>
      <c r="M80" s="33"/>
    </row>
    <row r="81" spans="2:13" s="20" customFormat="1" ht="16.5" customHeight="1" x14ac:dyDescent="0.25">
      <c r="B81" s="17"/>
      <c r="C81" s="17"/>
      <c r="D81" s="17"/>
      <c r="E81" s="33"/>
      <c r="F81" s="33"/>
      <c r="G81" s="33"/>
      <c r="H81" s="33"/>
      <c r="I81" s="33"/>
      <c r="J81" s="33"/>
      <c r="K81" s="33"/>
      <c r="L81" s="33"/>
      <c r="M81" s="33"/>
    </row>
    <row r="82" spans="2:13" s="20" customFormat="1" ht="16.5" customHeight="1" x14ac:dyDescent="0.25">
      <c r="B82" s="17"/>
      <c r="C82" s="17"/>
      <c r="D82" s="17"/>
      <c r="E82" s="33"/>
      <c r="F82" s="33"/>
      <c r="G82" s="33"/>
      <c r="H82" s="33"/>
      <c r="I82" s="33"/>
      <c r="J82" s="33"/>
      <c r="K82" s="33"/>
      <c r="L82" s="33"/>
      <c r="M82" s="33"/>
    </row>
    <row r="83" spans="2:13" s="20" customFormat="1" ht="16.5" customHeight="1" x14ac:dyDescent="0.25">
      <c r="B83" s="17"/>
      <c r="C83" s="17"/>
      <c r="D83" s="17"/>
      <c r="E83" s="33"/>
      <c r="F83" s="33"/>
      <c r="G83" s="33"/>
      <c r="H83" s="33"/>
      <c r="I83" s="33"/>
      <c r="J83" s="33"/>
      <c r="K83" s="33"/>
      <c r="L83" s="33"/>
      <c r="M83" s="33"/>
    </row>
    <row r="84" spans="2:13" s="20" customFormat="1" ht="16.5" customHeight="1" x14ac:dyDescent="0.25">
      <c r="B84" s="17"/>
      <c r="C84" s="17"/>
      <c r="D84" s="17"/>
      <c r="E84" s="33"/>
      <c r="F84" s="33"/>
      <c r="G84" s="33"/>
      <c r="H84" s="33"/>
      <c r="I84" s="33"/>
      <c r="J84" s="33"/>
      <c r="K84" s="33"/>
      <c r="L84" s="33"/>
      <c r="M84" s="33"/>
    </row>
    <row r="85" spans="2:13" s="20" customFormat="1" ht="16.5" customHeight="1" x14ac:dyDescent="0.25">
      <c r="B85" s="17"/>
      <c r="C85" s="17"/>
      <c r="D85" s="17"/>
      <c r="E85" s="33"/>
      <c r="F85" s="33"/>
      <c r="G85" s="33"/>
      <c r="H85" s="33"/>
      <c r="I85" s="33"/>
      <c r="J85" s="33"/>
      <c r="K85" s="33"/>
      <c r="L85" s="33"/>
      <c r="M85" s="33"/>
    </row>
    <row r="86" spans="2:13" s="20" customFormat="1" ht="16.5" customHeight="1" x14ac:dyDescent="0.25">
      <c r="B86" s="17"/>
      <c r="C86" s="17"/>
      <c r="D86" s="17"/>
      <c r="E86" s="33"/>
      <c r="F86" s="33"/>
      <c r="G86" s="33"/>
      <c r="H86" s="33"/>
      <c r="I86" s="33"/>
      <c r="J86" s="33"/>
      <c r="K86" s="33"/>
      <c r="L86" s="33"/>
      <c r="M86" s="33"/>
    </row>
    <row r="87" spans="2:13" s="20" customFormat="1" ht="16.5" customHeight="1" x14ac:dyDescent="0.25">
      <c r="B87" s="17"/>
      <c r="C87" s="17"/>
      <c r="D87" s="17"/>
      <c r="E87" s="33"/>
      <c r="F87" s="33"/>
      <c r="G87" s="33"/>
      <c r="H87" s="33"/>
      <c r="I87" s="33"/>
      <c r="J87" s="33"/>
      <c r="K87" s="33"/>
      <c r="L87" s="33"/>
      <c r="M87" s="33"/>
    </row>
    <row r="88" spans="2:13" s="20" customFormat="1" ht="16.5" customHeight="1" x14ac:dyDescent="0.25">
      <c r="B88" s="17"/>
      <c r="C88" s="17"/>
      <c r="D88" s="17"/>
      <c r="E88" s="33"/>
      <c r="F88" s="33"/>
      <c r="G88" s="33"/>
      <c r="H88" s="33"/>
      <c r="I88" s="33"/>
      <c r="J88" s="33"/>
      <c r="K88" s="33"/>
      <c r="L88" s="33"/>
      <c r="M88" s="33"/>
    </row>
    <row r="89" spans="2:13" s="20" customFormat="1" ht="16.5" customHeight="1" x14ac:dyDescent="0.25">
      <c r="B89" s="17"/>
      <c r="C89" s="17"/>
      <c r="D89" s="17"/>
      <c r="E89" s="33"/>
      <c r="F89" s="33"/>
      <c r="G89" s="33"/>
      <c r="H89" s="33"/>
      <c r="I89" s="33"/>
      <c r="J89" s="33"/>
      <c r="K89" s="33"/>
      <c r="L89" s="33"/>
      <c r="M89" s="33"/>
    </row>
    <row r="90" spans="2:13" s="20" customFormat="1" ht="16.5" customHeight="1" x14ac:dyDescent="0.25">
      <c r="B90" s="17"/>
      <c r="C90" s="17"/>
      <c r="D90" s="17"/>
      <c r="E90" s="33"/>
      <c r="F90" s="33"/>
      <c r="G90" s="33"/>
      <c r="H90" s="33"/>
      <c r="I90" s="33"/>
      <c r="J90" s="33"/>
      <c r="K90" s="33"/>
      <c r="L90" s="33"/>
      <c r="M90" s="33"/>
    </row>
    <row r="91" spans="2:13" s="20" customFormat="1" ht="16.5" customHeight="1" x14ac:dyDescent="0.25">
      <c r="B91" s="17"/>
      <c r="C91" s="17"/>
      <c r="D91" s="17"/>
      <c r="E91" s="33"/>
      <c r="F91" s="33"/>
      <c r="G91" s="33"/>
      <c r="H91" s="33"/>
      <c r="I91" s="33"/>
      <c r="J91" s="33"/>
      <c r="K91" s="33"/>
      <c r="L91" s="33"/>
      <c r="M91" s="33"/>
    </row>
    <row r="92" spans="2:13" s="20" customFormat="1" ht="16.5" customHeight="1" x14ac:dyDescent="0.25">
      <c r="B92" s="17"/>
      <c r="C92" s="17"/>
      <c r="D92" s="17"/>
      <c r="E92" s="33"/>
      <c r="F92" s="33"/>
      <c r="G92" s="33"/>
      <c r="H92" s="33"/>
      <c r="I92" s="33"/>
      <c r="J92" s="33"/>
      <c r="K92" s="33"/>
      <c r="L92" s="33"/>
      <c r="M92" s="33"/>
    </row>
    <row r="93" spans="2:13" s="20" customFormat="1" ht="16.5" customHeight="1" x14ac:dyDescent="0.25">
      <c r="B93" s="17"/>
      <c r="C93" s="17"/>
      <c r="D93" s="17"/>
      <c r="E93" s="33"/>
      <c r="F93" s="33"/>
      <c r="G93" s="33"/>
      <c r="H93" s="33"/>
      <c r="I93" s="33"/>
      <c r="J93" s="33"/>
      <c r="K93" s="33"/>
      <c r="L93" s="33"/>
      <c r="M93" s="33"/>
    </row>
    <row r="94" spans="2:13" s="20" customFormat="1" ht="16.5" customHeight="1" x14ac:dyDescent="0.25">
      <c r="B94" s="17"/>
      <c r="C94" s="17"/>
      <c r="D94" s="17"/>
      <c r="E94" s="33"/>
      <c r="F94" s="33"/>
      <c r="G94" s="33"/>
      <c r="H94" s="33"/>
      <c r="I94" s="33"/>
      <c r="J94" s="33"/>
      <c r="K94" s="33"/>
      <c r="L94" s="33"/>
      <c r="M94" s="33"/>
    </row>
    <row r="95" spans="2:13" s="20" customFormat="1" ht="16.5" customHeight="1" x14ac:dyDescent="0.25">
      <c r="B95" s="17"/>
      <c r="C95" s="17"/>
      <c r="D95" s="17"/>
      <c r="E95" s="33"/>
      <c r="F95" s="33"/>
      <c r="G95" s="33"/>
      <c r="H95" s="33"/>
      <c r="I95" s="33"/>
      <c r="J95" s="33"/>
      <c r="K95" s="33"/>
      <c r="L95" s="33"/>
      <c r="M95" s="33"/>
    </row>
    <row r="96" spans="2:13" s="20" customFormat="1" ht="16.5" customHeight="1" x14ac:dyDescent="0.25">
      <c r="B96" s="17"/>
      <c r="C96" s="17"/>
      <c r="D96" s="17"/>
      <c r="E96" s="33"/>
      <c r="F96" s="33"/>
      <c r="G96" s="33"/>
      <c r="H96" s="33"/>
      <c r="I96" s="33"/>
      <c r="J96" s="33"/>
      <c r="K96" s="33"/>
      <c r="L96" s="33"/>
      <c r="M96" s="33"/>
    </row>
    <row r="97" spans="2:13" s="20" customFormat="1" ht="16.5" customHeight="1" x14ac:dyDescent="0.25">
      <c r="B97" s="17"/>
      <c r="C97" s="17"/>
      <c r="D97" s="17"/>
      <c r="E97" s="33"/>
      <c r="F97" s="33"/>
      <c r="G97" s="33"/>
      <c r="H97" s="33"/>
      <c r="I97" s="33"/>
      <c r="J97" s="33"/>
      <c r="K97" s="33"/>
      <c r="L97" s="33"/>
      <c r="M97" s="33"/>
    </row>
    <row r="98" spans="2:13" s="20" customFormat="1" ht="16.5" customHeight="1" x14ac:dyDescent="0.25">
      <c r="B98" s="17"/>
      <c r="C98" s="17"/>
      <c r="D98" s="17"/>
      <c r="E98" s="33"/>
      <c r="F98" s="33"/>
      <c r="G98" s="33"/>
      <c r="H98" s="33"/>
      <c r="I98" s="33"/>
      <c r="J98" s="33"/>
      <c r="K98" s="33"/>
      <c r="L98" s="33"/>
      <c r="M98" s="33"/>
    </row>
    <row r="99" spans="2:13" s="20" customFormat="1" ht="16.5" customHeight="1" x14ac:dyDescent="0.25">
      <c r="B99" s="17"/>
      <c r="C99" s="17"/>
      <c r="D99" s="17"/>
      <c r="E99" s="33"/>
      <c r="F99" s="33"/>
      <c r="G99" s="33"/>
      <c r="H99" s="33"/>
      <c r="I99" s="33"/>
      <c r="J99" s="33"/>
      <c r="K99" s="33"/>
      <c r="L99" s="33"/>
      <c r="M99" s="33"/>
    </row>
    <row r="100" spans="2:13" s="20" customFormat="1" ht="16.5" customHeight="1" x14ac:dyDescent="0.25">
      <c r="B100" s="17"/>
      <c r="C100" s="17"/>
      <c r="D100" s="17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2:13" s="20" customFormat="1" ht="16.5" customHeight="1" x14ac:dyDescent="0.25">
      <c r="B101" s="17"/>
      <c r="C101" s="17"/>
      <c r="D101" s="17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2:13" s="20" customFormat="1" ht="16.5" customHeight="1" x14ac:dyDescent="0.25">
      <c r="B102" s="17"/>
      <c r="C102" s="17"/>
      <c r="D102" s="17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2:13" s="20" customFormat="1" ht="16.5" customHeight="1" x14ac:dyDescent="0.25">
      <c r="B103" s="17"/>
      <c r="C103" s="17"/>
      <c r="D103" s="17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2:13" s="20" customFormat="1" ht="16.5" customHeight="1" x14ac:dyDescent="0.25">
      <c r="B104" s="17"/>
      <c r="C104" s="17"/>
      <c r="D104" s="17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2:13" s="20" customFormat="1" ht="16.5" customHeight="1" x14ac:dyDescent="0.25">
      <c r="B105" s="17"/>
      <c r="C105" s="17"/>
      <c r="D105" s="17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2:13" s="20" customFormat="1" ht="16.5" customHeight="1" x14ac:dyDescent="0.25">
      <c r="B106" s="17"/>
      <c r="C106" s="17"/>
      <c r="D106" s="17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2:13" s="20" customFormat="1" ht="16.5" customHeight="1" x14ac:dyDescent="0.25">
      <c r="B107" s="17"/>
      <c r="C107" s="17"/>
      <c r="D107" s="17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2:13" s="20" customFormat="1" ht="16.5" customHeight="1" x14ac:dyDescent="0.25">
      <c r="B108" s="17"/>
      <c r="C108" s="17"/>
      <c r="D108" s="17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2:13" s="20" customFormat="1" ht="16.5" customHeight="1" x14ac:dyDescent="0.25">
      <c r="B109" s="17"/>
      <c r="C109" s="17"/>
      <c r="D109" s="17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2:13" s="20" customFormat="1" ht="16.5" customHeight="1" x14ac:dyDescent="0.25">
      <c r="B110" s="17"/>
      <c r="C110" s="17"/>
      <c r="D110" s="17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2:13" s="20" customFormat="1" ht="16.5" customHeight="1" x14ac:dyDescent="0.25">
      <c r="B111" s="17"/>
      <c r="C111" s="17"/>
      <c r="D111" s="17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2:13" s="20" customFormat="1" ht="16.5" customHeight="1" x14ac:dyDescent="0.25">
      <c r="B112" s="17"/>
      <c r="C112" s="17"/>
      <c r="D112" s="17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2:13" s="20" customFormat="1" ht="16.5" customHeight="1" x14ac:dyDescent="0.25">
      <c r="B113" s="17"/>
      <c r="C113" s="17"/>
      <c r="D113" s="17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2:13" s="20" customFormat="1" ht="16.5" customHeight="1" x14ac:dyDescent="0.25">
      <c r="B114" s="17"/>
      <c r="C114" s="17"/>
      <c r="D114" s="17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2:13" s="20" customFormat="1" ht="16.5" customHeight="1" x14ac:dyDescent="0.25">
      <c r="B115" s="17"/>
      <c r="C115" s="17"/>
      <c r="D115" s="17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2:13" s="20" customFormat="1" ht="16.5" customHeight="1" x14ac:dyDescent="0.25">
      <c r="B116" s="17"/>
      <c r="C116" s="17"/>
      <c r="D116" s="17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2:13" s="20" customFormat="1" ht="16.5" customHeight="1" x14ac:dyDescent="0.25">
      <c r="B117" s="17"/>
      <c r="C117" s="17"/>
      <c r="D117" s="17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2:13" s="20" customFormat="1" ht="16.5" customHeight="1" x14ac:dyDescent="0.25">
      <c r="B118" s="17"/>
      <c r="C118" s="17"/>
      <c r="D118" s="17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2:13" s="20" customFormat="1" ht="16.5" customHeight="1" x14ac:dyDescent="0.25">
      <c r="B119" s="17"/>
      <c r="C119" s="17"/>
      <c r="D119" s="17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2:13" s="20" customFormat="1" ht="16.5" customHeight="1" x14ac:dyDescent="0.25">
      <c r="B120" s="17"/>
      <c r="C120" s="17"/>
      <c r="D120" s="17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2:13" s="20" customFormat="1" ht="16.5" customHeight="1" x14ac:dyDescent="0.25">
      <c r="B121" s="17"/>
      <c r="C121" s="17"/>
      <c r="D121" s="17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2:13" s="20" customFormat="1" ht="16.5" customHeight="1" x14ac:dyDescent="0.25">
      <c r="B122" s="17"/>
      <c r="C122" s="17"/>
      <c r="D122" s="17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2:13" s="20" customFormat="1" ht="16.5" customHeight="1" x14ac:dyDescent="0.25">
      <c r="B123" s="17"/>
      <c r="C123" s="17"/>
      <c r="D123" s="17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2:13" s="20" customFormat="1" ht="16.5" customHeight="1" x14ac:dyDescent="0.25">
      <c r="B124" s="17"/>
      <c r="C124" s="17"/>
      <c r="D124" s="17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2:13" s="20" customFormat="1" ht="16.5" customHeight="1" x14ac:dyDescent="0.25">
      <c r="B125" s="17"/>
      <c r="C125" s="17"/>
      <c r="D125" s="17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2:13" s="20" customFormat="1" ht="16.5" customHeight="1" x14ac:dyDescent="0.25">
      <c r="B126" s="17"/>
      <c r="C126" s="17"/>
      <c r="D126" s="17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2:13" s="20" customFormat="1" ht="16.5" customHeight="1" x14ac:dyDescent="0.25">
      <c r="B127" s="17"/>
      <c r="C127" s="17"/>
      <c r="D127" s="17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2:13" s="20" customFormat="1" ht="16.5" customHeight="1" x14ac:dyDescent="0.25">
      <c r="B128" s="17"/>
      <c r="C128" s="17"/>
      <c r="D128" s="17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2:13" s="20" customFormat="1" ht="16.5" customHeight="1" x14ac:dyDescent="0.25">
      <c r="B129" s="17"/>
      <c r="C129" s="17"/>
      <c r="D129" s="17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2:13" s="20" customFormat="1" ht="16.5" customHeight="1" x14ac:dyDescent="0.25">
      <c r="B130" s="17"/>
      <c r="C130" s="17"/>
      <c r="D130" s="17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2:13" s="20" customFormat="1" ht="16.5" customHeight="1" x14ac:dyDescent="0.25">
      <c r="B131" s="17"/>
      <c r="C131" s="17"/>
      <c r="D131" s="17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2:13" s="20" customFormat="1" ht="16.5" customHeight="1" x14ac:dyDescent="0.25">
      <c r="B132" s="17"/>
      <c r="C132" s="17"/>
      <c r="D132" s="17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2:13" s="20" customFormat="1" ht="16.5" customHeight="1" x14ac:dyDescent="0.25">
      <c r="B133" s="17"/>
      <c r="C133" s="17"/>
      <c r="D133" s="17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2:13" s="20" customFormat="1" ht="16.5" customHeight="1" x14ac:dyDescent="0.25">
      <c r="B134" s="17"/>
      <c r="C134" s="17"/>
      <c r="D134" s="17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2:13" s="20" customFormat="1" ht="16.5" customHeight="1" x14ac:dyDescent="0.25">
      <c r="B135" s="17"/>
      <c r="C135" s="17"/>
      <c r="D135" s="17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2:13" s="20" customFormat="1" ht="16.5" customHeight="1" x14ac:dyDescent="0.25">
      <c r="B136" s="17"/>
      <c r="C136" s="17"/>
      <c r="D136" s="17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2:13" s="20" customFormat="1" ht="16.5" customHeight="1" x14ac:dyDescent="0.25">
      <c r="B137" s="17"/>
      <c r="C137" s="17"/>
      <c r="D137" s="17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2:13" s="20" customFormat="1" ht="16.5" customHeight="1" x14ac:dyDescent="0.25">
      <c r="B138" s="17"/>
      <c r="C138" s="17"/>
      <c r="D138" s="17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2:13" s="20" customFormat="1" ht="16.5" customHeight="1" x14ac:dyDescent="0.25">
      <c r="B139" s="17"/>
      <c r="C139" s="17"/>
      <c r="D139" s="17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2:13" s="20" customFormat="1" ht="16.5" customHeight="1" x14ac:dyDescent="0.25">
      <c r="B140" s="17"/>
      <c r="C140" s="17"/>
      <c r="D140" s="17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2:13" s="20" customFormat="1" ht="16.5" customHeight="1" x14ac:dyDescent="0.25">
      <c r="B141" s="17"/>
      <c r="C141" s="17"/>
      <c r="D141" s="17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2:13" s="20" customFormat="1" ht="16.5" customHeight="1" x14ac:dyDescent="0.25">
      <c r="B142" s="17"/>
      <c r="C142" s="17"/>
      <c r="D142" s="17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2:13" s="20" customFormat="1" ht="16.5" customHeight="1" x14ac:dyDescent="0.25">
      <c r="B143" s="17"/>
      <c r="C143" s="17"/>
      <c r="D143" s="17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2:13" s="20" customFormat="1" ht="16.5" customHeight="1" x14ac:dyDescent="0.25">
      <c r="B144" s="17"/>
      <c r="C144" s="17"/>
      <c r="D144" s="17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2:13" s="20" customFormat="1" ht="16.5" customHeight="1" x14ac:dyDescent="0.25">
      <c r="B145" s="17"/>
      <c r="C145" s="17"/>
      <c r="D145" s="17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2:13" s="20" customFormat="1" ht="16.5" customHeight="1" x14ac:dyDescent="0.25">
      <c r="B146" s="17"/>
      <c r="C146" s="17"/>
      <c r="D146" s="17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2:13" s="20" customFormat="1" ht="16.5" customHeight="1" x14ac:dyDescent="0.25">
      <c r="B147" s="17"/>
      <c r="C147" s="17"/>
      <c r="D147" s="17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2:13" s="20" customFormat="1" ht="16.5" customHeight="1" x14ac:dyDescent="0.25">
      <c r="B148" s="17"/>
      <c r="C148" s="17"/>
      <c r="D148" s="17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2:13" s="20" customFormat="1" ht="16.5" customHeight="1" x14ac:dyDescent="0.25">
      <c r="B149" s="17"/>
      <c r="C149" s="17"/>
      <c r="D149" s="17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2:13" s="20" customFormat="1" ht="16.5" customHeight="1" x14ac:dyDescent="0.25">
      <c r="B150" s="17"/>
      <c r="C150" s="17"/>
      <c r="D150" s="17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2:13" s="20" customFormat="1" ht="16.5" customHeight="1" x14ac:dyDescent="0.25">
      <c r="B151" s="17"/>
      <c r="C151" s="17"/>
      <c r="D151" s="17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2:13" s="20" customFormat="1" ht="16.5" customHeight="1" x14ac:dyDescent="0.25">
      <c r="B152" s="17"/>
      <c r="C152" s="17"/>
      <c r="D152" s="17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2:13" s="20" customFormat="1" ht="16.5" customHeight="1" x14ac:dyDescent="0.25">
      <c r="B153" s="17"/>
      <c r="C153" s="17"/>
      <c r="D153" s="17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2:13" s="20" customFormat="1" ht="16.5" customHeight="1" x14ac:dyDescent="0.25">
      <c r="B154" s="17"/>
      <c r="C154" s="17"/>
      <c r="D154" s="17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2:13" s="20" customFormat="1" ht="16.5" customHeight="1" x14ac:dyDescent="0.25">
      <c r="B155" s="17"/>
      <c r="C155" s="17"/>
      <c r="D155" s="17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2:13" s="20" customFormat="1" ht="16.5" customHeight="1" x14ac:dyDescent="0.25">
      <c r="B156" s="17"/>
      <c r="C156" s="17"/>
      <c r="D156" s="17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2:13" s="20" customFormat="1" ht="16.5" customHeight="1" x14ac:dyDescent="0.25">
      <c r="B157" s="17"/>
      <c r="C157" s="17"/>
      <c r="D157" s="17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2:13" s="20" customFormat="1" ht="16.5" customHeight="1" x14ac:dyDescent="0.25">
      <c r="B158" s="17"/>
      <c r="C158" s="17"/>
      <c r="D158" s="17"/>
      <c r="E158" s="33"/>
      <c r="F158" s="33"/>
      <c r="G158" s="33"/>
      <c r="H158" s="33"/>
      <c r="I158" s="33"/>
      <c r="J158" s="33"/>
      <c r="K158" s="33"/>
      <c r="L158" s="33"/>
      <c r="M158" s="33"/>
    </row>
  </sheetData>
  <mergeCells count="28">
    <mergeCell ref="B34:D34"/>
    <mergeCell ref="B1:E1"/>
    <mergeCell ref="B2:E2"/>
    <mergeCell ref="D5:M5"/>
    <mergeCell ref="E6:K6"/>
    <mergeCell ref="B10:D10"/>
    <mergeCell ref="B14:D14"/>
    <mergeCell ref="B19:D19"/>
    <mergeCell ref="B21:D21"/>
    <mergeCell ref="B24:D24"/>
    <mergeCell ref="B26:D26"/>
    <mergeCell ref="B30:D30"/>
    <mergeCell ref="B64:D64"/>
    <mergeCell ref="B37:D37"/>
    <mergeCell ref="B39:D39"/>
    <mergeCell ref="B43:D43"/>
    <mergeCell ref="B45:D45"/>
    <mergeCell ref="B47:D47"/>
    <mergeCell ref="B52:D52"/>
    <mergeCell ref="B53:D53"/>
    <mergeCell ref="B55:D55"/>
    <mergeCell ref="B58:D58"/>
    <mergeCell ref="B60:D60"/>
    <mergeCell ref="B63:D63"/>
    <mergeCell ref="B67:D67"/>
    <mergeCell ref="B74:D74"/>
    <mergeCell ref="B75:D75"/>
    <mergeCell ref="B77:M77"/>
  </mergeCells>
  <pageMargins left="0" right="0.59055118110236227" top="0" bottom="0.59055118110236227" header="0" footer="0.39370078740157483"/>
  <pageSetup paperSize="9" scale="55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Steckbrief</vt:lpstr>
      <vt:lpstr>Zeitreihe</vt:lpstr>
      <vt:lpstr>Jan</vt:lpstr>
      <vt:lpstr>Feb</vt:lpstr>
      <vt:lpstr>Mrz</vt:lpstr>
      <vt:lpstr>Apr</vt:lpstr>
      <vt:lpstr>Mai</vt:lpstr>
      <vt:lpstr>Jun</vt:lpstr>
      <vt:lpstr>Jul</vt:lpstr>
      <vt:lpstr>Aug</vt:lpstr>
      <vt:lpstr>Sep</vt:lpstr>
      <vt:lpstr>Okt</vt:lpstr>
      <vt:lpstr>Nov</vt:lpstr>
      <vt:lpstr>Dez</vt:lpstr>
    </vt:vector>
  </TitlesOfParts>
  <Company>Kanton Basel-Stadt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Rodiqi, Irma</dc:creator>
  <cp:lastModifiedBy>Rodiqi, Irma</cp:lastModifiedBy>
  <cp:lastPrinted>2022-03-15T09:08:51Z</cp:lastPrinted>
  <dcterms:created xsi:type="dcterms:W3CDTF">2022-03-08T11:31:14Z</dcterms:created>
  <dcterms:modified xsi:type="dcterms:W3CDTF">2024-03-04T16:17:56Z</dcterms:modified>
</cp:coreProperties>
</file>